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11UCD12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'11UCD12'!$A$1:$AH$65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<sst xmlns="http://schemas.openxmlformats.org/spreadsheetml/2006/main" count="78" uniqueCount="71">
  <si>
    <t>2012 Yields, UC Davis Alfalfa Cultivar Trial (Trial planted Nov. 2, 2011)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</si>
  <si>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</si>
  <si>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</si>
  <si>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</si>
  <si>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</si>
  <si>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</si>
  <si>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</si>
  <si>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TOTAL</t>
  </si>
  <si>
    <t>FD</t>
  </si>
  <si>
    <t>Dry t/a</t>
  </si>
  <si>
    <t>Released Varieties</t>
  </si>
  <si>
    <t> WL 440HQ</t>
  </si>
  <si>
    <t>Catalina</t>
  </si>
  <si>
    <t>Westar</t>
  </si>
  <si>
    <t xml:space="preserve">FGI R96Bx308 </t>
  </si>
  <si>
    <t>ND</t>
  </si>
  <si>
    <t>Saltana</t>
  </si>
  <si>
    <t> 6R100</t>
  </si>
  <si>
    <t>GrandSlam</t>
  </si>
  <si>
    <t>6610N</t>
  </si>
  <si>
    <t xml:space="preserve">Integra 8600 </t>
  </si>
  <si>
    <t xml:space="preserve">FGI R66Bx311 </t>
  </si>
  <si>
    <t>HybriForce-2600</t>
  </si>
  <si>
    <t>AmeriStand 803T (Opt-Gold+)</t>
  </si>
  <si>
    <t>FGI R56Bx214</t>
  </si>
  <si>
    <t>DS611</t>
  </si>
  <si>
    <t>6 </t>
  </si>
  <si>
    <t> WL 454HQ.RR</t>
  </si>
  <si>
    <t xml:space="preserve">AmeriStand 803T </t>
  </si>
  <si>
    <t>FGI R57W213</t>
  </si>
  <si>
    <t>DKA65-10RR</t>
  </si>
  <si>
    <t>Arriba II</t>
  </si>
  <si>
    <t> 4R200</t>
  </si>
  <si>
    <t>4 </t>
  </si>
  <si>
    <t>FGI R57K138</t>
  </si>
  <si>
    <t>Revolt (RR)</t>
  </si>
  <si>
    <t>DS815</t>
  </si>
  <si>
    <t xml:space="preserve">FGI R65BD279 </t>
  </si>
  <si>
    <t>Gunner</t>
  </si>
  <si>
    <t> 8R100</t>
  </si>
  <si>
    <t>8.5 </t>
  </si>
  <si>
    <t>FGI R47OK215</t>
  </si>
  <si>
    <t>La Jolla</t>
  </si>
  <si>
    <t>AmeriStand 803T -EM09</t>
  </si>
  <si>
    <t xml:space="preserve">Integra 8800 </t>
  </si>
  <si>
    <t>FGI R57K337</t>
  </si>
  <si>
    <t> Pacifico</t>
  </si>
  <si>
    <t> Tango</t>
  </si>
  <si>
    <t>Experimental Varieties</t>
  </si>
  <si>
    <t>SW 9106</t>
  </si>
  <si>
    <t>SW 9107</t>
  </si>
  <si>
    <t>SW 920</t>
  </si>
  <si>
    <t>DS107444</t>
  </si>
  <si>
    <t>SW 8105</t>
  </si>
  <si>
    <t>UC-412</t>
  </si>
  <si>
    <t>UC-409</t>
  </si>
  <si>
    <t>UC-410</t>
  </si>
  <si>
    <t>UC-413</t>
  </si>
  <si>
    <t>SW 910</t>
  </si>
  <si>
    <t>SW 900</t>
  </si>
  <si>
    <t>UC-415</t>
  </si>
  <si>
    <t>UC-414</t>
  </si>
  <si>
    <t>UC-411</t>
  </si>
  <si>
    <t>MEAN</t>
  </si>
  <si>
    <t>CV</t>
  </si>
  <si>
    <t>LSD (0.1)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</si>
  <si>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</si>
  <si>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</si>
  <si>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</si>
  <si>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Cuf 101 was included in this trial, but data was eliminated due to doubts about the source of the seed.</t>
  </si>
  <si>
    <t>On 9/24 a partial harvest was taken and the total average  yield(mean) was 1.1 t/A.  The overall mean including the 5th cut is 7.44 t/A.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</si>
</sst>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0" xfId="57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2\11UCD12Cuf101out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1UCD12"/>
      <sheetName val="11UCD12.Debug"/>
      <sheetName val="Sheet3"/>
      <sheetName val="Sheet2"/>
      <sheetName val="11UCD12.ANOVA"/>
      <sheetName val="11UCD12.Analysis"/>
      <sheetName val="11UCD12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2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23.7109375" style="32" customWidth="1"/>
    <col min="2" max="2" width="4.7109375" style="33" customWidth="1"/>
    <col min="3" max="3" width="1.7109375" style="0" customWidth="1"/>
    <col min="4" max="4" width="3.140625" style="34" bestFit="1" customWidth="1"/>
    <col min="5" max="5" width="4.7109375" style="0" customWidth="1"/>
    <col min="6" max="6" width="1.7109375" style="0" customWidth="1"/>
    <col min="7" max="7" width="3.140625" style="34" bestFit="1" customWidth="1"/>
    <col min="8" max="8" width="4.7109375" style="0" customWidth="1"/>
    <col min="9" max="9" width="1.7109375" style="0" customWidth="1"/>
    <col min="10" max="10" width="3.140625" style="34" bestFit="1" customWidth="1"/>
    <col min="11" max="11" width="4.7109375" style="0" customWidth="1"/>
    <col min="12" max="12" width="1.7109375" style="0" customWidth="1"/>
    <col min="13" max="13" width="3.140625" style="34" bestFit="1" customWidth="1"/>
    <col min="14" max="14" width="4.7109375" style="0" customWidth="1"/>
    <col min="15" max="15" width="1.7109375" style="0" customWidth="1"/>
    <col min="16" max="16" width="3.140625" style="34" bestFit="1" customWidth="1"/>
    <col min="17" max="17" width="4.7109375" style="0" customWidth="1"/>
    <col min="18" max="18" width="1.28515625" style="0" customWidth="1"/>
    <col min="19" max="33" width="1.28515625" style="35" customWidth="1"/>
    <col min="34" max="34" width="1.28515625" style="0" customWidth="1"/>
  </cols>
  <sheetData>
    <row r="1" spans="1:34" ht="1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" customHeight="1" thickTop="1">
      <c r="A3" s="6"/>
      <c r="B3" s="7"/>
      <c r="C3" s="8"/>
      <c r="D3" s="39" t="s">
        <v>2</v>
      </c>
      <c r="E3" s="39"/>
      <c r="F3" s="8"/>
      <c r="G3" s="39" t="s">
        <v>3</v>
      </c>
      <c r="H3" s="39"/>
      <c r="I3" s="8"/>
      <c r="J3" s="39" t="s">
        <v>4</v>
      </c>
      <c r="K3" s="39"/>
      <c r="L3" s="8"/>
      <c r="M3" s="39" t="s">
        <v>5</v>
      </c>
      <c r="N3" s="39"/>
      <c r="O3" s="8"/>
      <c r="P3" s="39" t="s">
        <v>6</v>
      </c>
      <c r="Q3" s="3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2" customHeight="1">
      <c r="A4" s="10"/>
      <c r="B4" s="11"/>
      <c r="C4" s="12"/>
      <c r="D4" s="40">
        <v>41053</v>
      </c>
      <c r="E4" s="41"/>
      <c r="F4" s="12"/>
      <c r="G4" s="40">
        <v>41078</v>
      </c>
      <c r="H4" s="41"/>
      <c r="I4" s="12"/>
      <c r="J4" s="40">
        <v>41113</v>
      </c>
      <c r="K4" s="41"/>
      <c r="L4" s="12"/>
      <c r="M4" s="40">
        <v>41141</v>
      </c>
      <c r="N4" s="41"/>
      <c r="O4" s="12"/>
      <c r="P4" s="41" t="s">
        <v>7</v>
      </c>
      <c r="Q4" s="4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2" customHeight="1">
      <c r="A5" s="14"/>
      <c r="B5" s="15" t="s">
        <v>8</v>
      </c>
      <c r="C5" s="16"/>
      <c r="D5" s="38" t="s">
        <v>9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2" customHeight="1">
      <c r="A6" s="18" t="s">
        <v>10</v>
      </c>
      <c r="B6" s="11"/>
      <c r="C6" s="13"/>
      <c r="D6" s="19"/>
      <c r="E6" s="13"/>
      <c r="F6" s="13"/>
      <c r="G6" s="19"/>
      <c r="H6" s="13"/>
      <c r="I6" s="13"/>
      <c r="J6" s="19"/>
      <c r="K6" s="13"/>
      <c r="L6" s="13"/>
      <c r="M6" s="19"/>
      <c r="N6" s="13"/>
      <c r="O6" s="13"/>
      <c r="P6" s="19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" customHeight="1">
      <c r="A7" s="10" t="s">
        <v>11</v>
      </c>
      <c r="B7" s="11">
        <v>6</v>
      </c>
      <c r="C7" s="13"/>
      <c r="D7" s="20">
        <v>1.5888459567932696</v>
      </c>
      <c r="E7" s="21">
        <v>14</v>
      </c>
      <c r="F7" s="13"/>
      <c r="G7" s="20">
        <v>1.5183513654092797</v>
      </c>
      <c r="H7" s="21">
        <v>7</v>
      </c>
      <c r="I7" s="13"/>
      <c r="J7" s="20">
        <v>2.217168322787555</v>
      </c>
      <c r="K7" s="21">
        <v>1</v>
      </c>
      <c r="L7" s="13"/>
      <c r="M7" s="20">
        <v>1.8691634628727902</v>
      </c>
      <c r="N7" s="21">
        <v>2</v>
      </c>
      <c r="O7" s="13"/>
      <c r="P7" s="20">
        <v>7.193529107862895</v>
      </c>
      <c r="Q7" s="21">
        <v>2</v>
      </c>
      <c r="R7" s="13"/>
      <c r="S7" s="13" t="str">
        <f aca="true" t="shared" si="0" ref="S7:S16">CHAR(65)</f>
        <v>A</v>
      </c>
      <c r="T7" s="13" t="str">
        <f aca="true" t="shared" si="1" ref="T7:T22">CHAR(66)</f>
        <v>B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" customHeight="1">
      <c r="A8" s="10" t="s">
        <v>12</v>
      </c>
      <c r="B8" s="11">
        <v>9</v>
      </c>
      <c r="C8" s="13"/>
      <c r="D8" s="20">
        <v>1.745337157636175</v>
      </c>
      <c r="E8" s="21">
        <v>3</v>
      </c>
      <c r="F8" s="13"/>
      <c r="G8" s="20">
        <v>1.4990187819123941</v>
      </c>
      <c r="H8" s="21">
        <v>12</v>
      </c>
      <c r="I8" s="13"/>
      <c r="J8" s="20">
        <v>2.052809400220853</v>
      </c>
      <c r="K8" s="21">
        <v>6</v>
      </c>
      <c r="L8" s="13"/>
      <c r="M8" s="20">
        <v>1.8500371390666501</v>
      </c>
      <c r="N8" s="21">
        <v>4</v>
      </c>
      <c r="O8" s="13"/>
      <c r="P8" s="20">
        <v>7.147202478836071</v>
      </c>
      <c r="Q8" s="21">
        <v>3</v>
      </c>
      <c r="R8" s="13"/>
      <c r="S8" s="13" t="str">
        <f t="shared" si="0"/>
        <v>A</v>
      </c>
      <c r="T8" s="13" t="str">
        <f t="shared" si="1"/>
        <v>B</v>
      </c>
      <c r="U8" s="13" t="str">
        <f aca="true" t="shared" si="2" ref="U8:U24">CHAR(67)</f>
        <v>C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2" customHeight="1">
      <c r="A9" s="10" t="s">
        <v>13</v>
      </c>
      <c r="B9" s="11">
        <v>8</v>
      </c>
      <c r="C9" s="13"/>
      <c r="D9" s="20">
        <v>1.6937871150055712</v>
      </c>
      <c r="E9" s="21">
        <v>6</v>
      </c>
      <c r="F9" s="13"/>
      <c r="G9" s="20">
        <v>1.6328597445831436</v>
      </c>
      <c r="H9" s="21">
        <v>2</v>
      </c>
      <c r="I9" s="13"/>
      <c r="J9" s="20">
        <v>1.9488272247194702</v>
      </c>
      <c r="K9" s="21">
        <v>15</v>
      </c>
      <c r="L9" s="13"/>
      <c r="M9" s="20">
        <v>1.8413433555184047</v>
      </c>
      <c r="N9" s="21">
        <v>6</v>
      </c>
      <c r="O9" s="13"/>
      <c r="P9" s="20">
        <v>7.116817439826589</v>
      </c>
      <c r="Q9" s="21">
        <v>4</v>
      </c>
      <c r="R9" s="13"/>
      <c r="S9" s="13" t="str">
        <f t="shared" si="0"/>
        <v>A</v>
      </c>
      <c r="T9" s="13" t="str">
        <f t="shared" si="1"/>
        <v>B</v>
      </c>
      <c r="U9" s="13" t="str">
        <f t="shared" si="2"/>
        <v>C</v>
      </c>
      <c r="V9" s="13" t="str">
        <f aca="true" t="shared" si="3" ref="V9:V25">CHAR(68)</f>
        <v>D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2" customHeight="1">
      <c r="A10" s="10" t="s">
        <v>14</v>
      </c>
      <c r="B10" s="11" t="s">
        <v>15</v>
      </c>
      <c r="C10" s="13"/>
      <c r="D10" s="20">
        <v>1.6219852699129436</v>
      </c>
      <c r="E10" s="21">
        <v>12</v>
      </c>
      <c r="F10" s="13"/>
      <c r="G10" s="20">
        <v>1.503480147334752</v>
      </c>
      <c r="H10" s="21">
        <v>11</v>
      </c>
      <c r="I10" s="13"/>
      <c r="J10" s="20">
        <v>2.2121369271987783</v>
      </c>
      <c r="K10" s="21">
        <v>2</v>
      </c>
      <c r="L10" s="13"/>
      <c r="M10" s="20">
        <v>1.7231078992622653</v>
      </c>
      <c r="N10" s="21">
        <v>15</v>
      </c>
      <c r="O10" s="13"/>
      <c r="P10" s="20">
        <v>7.060710243708739</v>
      </c>
      <c r="Q10" s="21">
        <v>6</v>
      </c>
      <c r="R10" s="13"/>
      <c r="S10" s="13" t="str">
        <f t="shared" si="0"/>
        <v>A</v>
      </c>
      <c r="T10" s="13" t="str">
        <f t="shared" si="1"/>
        <v>B</v>
      </c>
      <c r="U10" s="13" t="str">
        <f t="shared" si="2"/>
        <v>C</v>
      </c>
      <c r="V10" s="13" t="str">
        <f t="shared" si="3"/>
        <v>D</v>
      </c>
      <c r="W10" s="13" t="str">
        <f aca="true" t="shared" si="4" ref="W10:W26">CHAR(69)</f>
        <v>E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2" customHeight="1">
      <c r="A11" s="10" t="s">
        <v>16</v>
      </c>
      <c r="B11" s="11">
        <v>9</v>
      </c>
      <c r="C11" s="13"/>
      <c r="D11" s="20">
        <v>1.6035745404020132</v>
      </c>
      <c r="E11" s="21">
        <v>13</v>
      </c>
      <c r="F11" s="13"/>
      <c r="G11" s="20">
        <v>1.4752248329931497</v>
      </c>
      <c r="H11" s="21">
        <v>13</v>
      </c>
      <c r="I11" s="13"/>
      <c r="J11" s="20">
        <v>2.0679035869871822</v>
      </c>
      <c r="K11" s="21">
        <v>5</v>
      </c>
      <c r="L11" s="13"/>
      <c r="M11" s="20">
        <v>1.8396045988087555</v>
      </c>
      <c r="N11" s="21">
        <v>7</v>
      </c>
      <c r="O11" s="13"/>
      <c r="P11" s="20">
        <v>6.986307559191101</v>
      </c>
      <c r="Q11" s="21">
        <v>7</v>
      </c>
      <c r="R11" s="13"/>
      <c r="S11" s="13" t="str">
        <f t="shared" si="0"/>
        <v>A</v>
      </c>
      <c r="T11" s="13" t="str">
        <f t="shared" si="1"/>
        <v>B</v>
      </c>
      <c r="U11" s="13" t="str">
        <f t="shared" si="2"/>
        <v>C</v>
      </c>
      <c r="V11" s="13" t="str">
        <f t="shared" si="3"/>
        <v>D</v>
      </c>
      <c r="W11" s="13" t="str">
        <f t="shared" si="4"/>
        <v>E</v>
      </c>
      <c r="X11" s="13" t="str">
        <f aca="true" t="shared" si="5" ref="X11:X26">CHAR(70)</f>
        <v>F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2" customHeight="1">
      <c r="A12" s="10" t="s">
        <v>17</v>
      </c>
      <c r="B12" s="11">
        <v>6</v>
      </c>
      <c r="C12" s="13"/>
      <c r="D12" s="20">
        <v>1.3623939838088286</v>
      </c>
      <c r="E12" s="21">
        <v>35</v>
      </c>
      <c r="F12" s="13"/>
      <c r="G12" s="20">
        <v>1.510915756372016</v>
      </c>
      <c r="H12" s="21">
        <v>10</v>
      </c>
      <c r="I12" s="13"/>
      <c r="J12" s="20">
        <v>2.186979949254895</v>
      </c>
      <c r="K12" s="21">
        <v>3</v>
      </c>
      <c r="L12" s="13"/>
      <c r="M12" s="20">
        <v>1.8430821122280538</v>
      </c>
      <c r="N12" s="21">
        <v>5</v>
      </c>
      <c r="O12" s="13"/>
      <c r="P12" s="20">
        <v>6.903371801663793</v>
      </c>
      <c r="Q12" s="21">
        <v>8</v>
      </c>
      <c r="R12" s="13"/>
      <c r="S12" s="13" t="str">
        <f t="shared" si="0"/>
        <v>A</v>
      </c>
      <c r="T12" s="13" t="str">
        <f t="shared" si="1"/>
        <v>B</v>
      </c>
      <c r="U12" s="13" t="str">
        <f t="shared" si="2"/>
        <v>C</v>
      </c>
      <c r="V12" s="13" t="str">
        <f t="shared" si="3"/>
        <v>D</v>
      </c>
      <c r="W12" s="13" t="str">
        <f t="shared" si="4"/>
        <v>E</v>
      </c>
      <c r="X12" s="13" t="str">
        <f t="shared" si="5"/>
        <v>F</v>
      </c>
      <c r="Y12" s="13" t="str">
        <f aca="true" t="shared" si="6" ref="Y12:Y27">CHAR(71)</f>
        <v>G</v>
      </c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2" customHeight="1">
      <c r="A13" s="10" t="s">
        <v>18</v>
      </c>
      <c r="B13" s="11">
        <v>8</v>
      </c>
      <c r="C13" s="13"/>
      <c r="D13" s="20">
        <v>1.5520244977714088</v>
      </c>
      <c r="E13" s="21">
        <v>18</v>
      </c>
      <c r="F13" s="13"/>
      <c r="G13" s="20">
        <v>1.5287612180614492</v>
      </c>
      <c r="H13" s="21">
        <v>6</v>
      </c>
      <c r="I13" s="13"/>
      <c r="J13" s="20">
        <v>1.973984202663353</v>
      </c>
      <c r="K13" s="21">
        <v>11</v>
      </c>
      <c r="L13" s="13"/>
      <c r="M13" s="20">
        <v>1.719630385842967</v>
      </c>
      <c r="N13" s="21">
        <v>16</v>
      </c>
      <c r="O13" s="13"/>
      <c r="P13" s="20">
        <v>6.774400304339178</v>
      </c>
      <c r="Q13" s="21">
        <v>9</v>
      </c>
      <c r="R13" s="13"/>
      <c r="S13" s="13" t="str">
        <f t="shared" si="0"/>
        <v>A</v>
      </c>
      <c r="T13" s="13" t="str">
        <f t="shared" si="1"/>
        <v>B</v>
      </c>
      <c r="U13" s="13" t="str">
        <f t="shared" si="2"/>
        <v>C</v>
      </c>
      <c r="V13" s="13" t="str">
        <f t="shared" si="3"/>
        <v>D</v>
      </c>
      <c r="W13" s="13" t="str">
        <f t="shared" si="4"/>
        <v>E</v>
      </c>
      <c r="X13" s="13" t="str">
        <f t="shared" si="5"/>
        <v>F</v>
      </c>
      <c r="Y13" s="13" t="str">
        <f t="shared" si="6"/>
        <v>G</v>
      </c>
      <c r="Z13" s="13" t="str">
        <f aca="true" t="shared" si="7" ref="Z13:Z33">CHAR(72)</f>
        <v>H</v>
      </c>
      <c r="AA13" s="13"/>
      <c r="AB13" s="13"/>
      <c r="AC13" s="13"/>
      <c r="AD13" s="13"/>
      <c r="AE13" s="13"/>
      <c r="AF13" s="13"/>
      <c r="AG13" s="13"/>
      <c r="AH13" s="13"/>
    </row>
    <row r="14" spans="1:34" ht="12" customHeight="1">
      <c r="A14" s="10" t="s">
        <v>19</v>
      </c>
      <c r="B14" s="11">
        <v>6</v>
      </c>
      <c r="C14" s="13"/>
      <c r="D14" s="20">
        <v>1.517044111700642</v>
      </c>
      <c r="E14" s="21">
        <v>20</v>
      </c>
      <c r="F14" s="13"/>
      <c r="G14" s="20">
        <v>1.3800490373161725</v>
      </c>
      <c r="H14" s="21">
        <v>24</v>
      </c>
      <c r="I14" s="13"/>
      <c r="J14" s="20">
        <v>1.953858620308246</v>
      </c>
      <c r="K14" s="21">
        <v>14</v>
      </c>
      <c r="L14" s="13"/>
      <c r="M14" s="20">
        <v>1.8656859494534919</v>
      </c>
      <c r="N14" s="21">
        <v>3</v>
      </c>
      <c r="O14" s="13"/>
      <c r="P14" s="20">
        <v>6.716637718778553</v>
      </c>
      <c r="Q14" s="21">
        <v>11</v>
      </c>
      <c r="R14" s="13"/>
      <c r="S14" s="13" t="str">
        <f t="shared" si="0"/>
        <v>A</v>
      </c>
      <c r="T14" s="13" t="str">
        <f t="shared" si="1"/>
        <v>B</v>
      </c>
      <c r="U14" s="13" t="str">
        <f t="shared" si="2"/>
        <v>C</v>
      </c>
      <c r="V14" s="13" t="str">
        <f t="shared" si="3"/>
        <v>D</v>
      </c>
      <c r="W14" s="13" t="str">
        <f t="shared" si="4"/>
        <v>E</v>
      </c>
      <c r="X14" s="13" t="str">
        <f t="shared" si="5"/>
        <v>F</v>
      </c>
      <c r="Y14" s="13" t="str">
        <f t="shared" si="6"/>
        <v>G</v>
      </c>
      <c r="Z14" s="13" t="str">
        <f t="shared" si="7"/>
        <v>H</v>
      </c>
      <c r="AA14" s="13" t="str">
        <f aca="true" t="shared" si="8" ref="AA14:AA34">CHAR(73)</f>
        <v>I</v>
      </c>
      <c r="AB14" s="13"/>
      <c r="AC14" s="13"/>
      <c r="AD14" s="13"/>
      <c r="AE14" s="13"/>
      <c r="AF14" s="13"/>
      <c r="AG14" s="13"/>
      <c r="AH14" s="13"/>
    </row>
    <row r="15" spans="1:34" ht="12" customHeight="1">
      <c r="A15" s="10" t="s">
        <v>20</v>
      </c>
      <c r="B15" s="11">
        <v>6</v>
      </c>
      <c r="C15" s="13"/>
      <c r="D15" s="20">
        <v>1.5870048838421766</v>
      </c>
      <c r="E15" s="21">
        <v>16</v>
      </c>
      <c r="F15" s="13"/>
      <c r="G15" s="20">
        <v>1.5436324361359768</v>
      </c>
      <c r="H15" s="21">
        <v>5</v>
      </c>
      <c r="I15" s="13"/>
      <c r="J15" s="20">
        <v>1.9102531918721826</v>
      </c>
      <c r="K15" s="21">
        <v>18</v>
      </c>
      <c r="L15" s="13"/>
      <c r="M15" s="20">
        <v>1.53845193669753</v>
      </c>
      <c r="N15" s="21">
        <v>27</v>
      </c>
      <c r="O15" s="13"/>
      <c r="P15" s="20">
        <v>6.579342448547866</v>
      </c>
      <c r="Q15" s="21">
        <v>12</v>
      </c>
      <c r="R15" s="13"/>
      <c r="S15" s="13" t="str">
        <f t="shared" si="0"/>
        <v>A</v>
      </c>
      <c r="T15" s="13" t="str">
        <f t="shared" si="1"/>
        <v>B</v>
      </c>
      <c r="U15" s="13" t="str">
        <f t="shared" si="2"/>
        <v>C</v>
      </c>
      <c r="V15" s="13" t="str">
        <f t="shared" si="3"/>
        <v>D</v>
      </c>
      <c r="W15" s="13" t="str">
        <f t="shared" si="4"/>
        <v>E</v>
      </c>
      <c r="X15" s="13" t="str">
        <f t="shared" si="5"/>
        <v>F</v>
      </c>
      <c r="Y15" s="13" t="str">
        <f t="shared" si="6"/>
        <v>G</v>
      </c>
      <c r="Z15" s="13" t="str">
        <f t="shared" si="7"/>
        <v>H</v>
      </c>
      <c r="AA15" s="13" t="str">
        <f t="shared" si="8"/>
        <v>I</v>
      </c>
      <c r="AB15" s="13" t="str">
        <f aca="true" t="shared" si="9" ref="AB15:AB35">CHAR(74)</f>
        <v>J</v>
      </c>
      <c r="AC15" s="13"/>
      <c r="AD15" s="13"/>
      <c r="AE15" s="13"/>
      <c r="AF15" s="13"/>
      <c r="AG15" s="13"/>
      <c r="AH15" s="13"/>
    </row>
    <row r="16" spans="1:34" ht="12" customHeight="1">
      <c r="A16" s="10" t="s">
        <v>21</v>
      </c>
      <c r="B16" s="11" t="s">
        <v>15</v>
      </c>
      <c r="C16" s="13"/>
      <c r="D16" s="20">
        <v>1.5630709354779666</v>
      </c>
      <c r="E16" s="21">
        <v>17</v>
      </c>
      <c r="F16" s="13"/>
      <c r="G16" s="20">
        <v>1.452918005881358</v>
      </c>
      <c r="H16" s="21">
        <v>14</v>
      </c>
      <c r="I16" s="13"/>
      <c r="J16" s="20">
        <v>2.0125582355106397</v>
      </c>
      <c r="K16" s="21">
        <v>7</v>
      </c>
      <c r="L16" s="13"/>
      <c r="M16" s="20">
        <v>1.5353221746201615</v>
      </c>
      <c r="N16" s="21">
        <v>28</v>
      </c>
      <c r="O16" s="13"/>
      <c r="P16" s="20">
        <v>6.563869351490126</v>
      </c>
      <c r="Q16" s="21">
        <v>13</v>
      </c>
      <c r="R16" s="13"/>
      <c r="S16" s="13" t="str">
        <f t="shared" si="0"/>
        <v>A</v>
      </c>
      <c r="T16" s="13" t="str">
        <f t="shared" si="1"/>
        <v>B</v>
      </c>
      <c r="U16" s="13" t="str">
        <f t="shared" si="2"/>
        <v>C</v>
      </c>
      <c r="V16" s="13" t="str">
        <f t="shared" si="3"/>
        <v>D</v>
      </c>
      <c r="W16" s="13" t="str">
        <f t="shared" si="4"/>
        <v>E</v>
      </c>
      <c r="X16" s="13" t="str">
        <f t="shared" si="5"/>
        <v>F</v>
      </c>
      <c r="Y16" s="13" t="str">
        <f t="shared" si="6"/>
        <v>G</v>
      </c>
      <c r="Z16" s="13" t="str">
        <f t="shared" si="7"/>
        <v>H</v>
      </c>
      <c r="AA16" s="13" t="str">
        <f t="shared" si="8"/>
        <v>I</v>
      </c>
      <c r="AB16" s="13" t="str">
        <f t="shared" si="9"/>
        <v>J</v>
      </c>
      <c r="AC16" s="13"/>
      <c r="AD16" s="13"/>
      <c r="AE16" s="13"/>
      <c r="AF16" s="13"/>
      <c r="AG16" s="13"/>
      <c r="AH16" s="13"/>
    </row>
    <row r="17" spans="1:34" ht="12" customHeight="1">
      <c r="A17" s="10" t="s">
        <v>22</v>
      </c>
      <c r="B17" s="11">
        <v>6</v>
      </c>
      <c r="C17" s="13"/>
      <c r="D17" s="20">
        <v>1.8060925650222448</v>
      </c>
      <c r="E17" s="21">
        <v>1</v>
      </c>
      <c r="F17" s="13"/>
      <c r="G17" s="20">
        <v>1.2967702160988168</v>
      </c>
      <c r="H17" s="21">
        <v>36</v>
      </c>
      <c r="I17" s="13"/>
      <c r="J17" s="20">
        <v>1.861616367847342</v>
      </c>
      <c r="K17" s="21">
        <v>23</v>
      </c>
      <c r="L17" s="13"/>
      <c r="M17" s="20">
        <v>1.58696324889674</v>
      </c>
      <c r="N17" s="21">
        <v>24</v>
      </c>
      <c r="O17" s="13"/>
      <c r="P17" s="20">
        <v>6.551442397865143</v>
      </c>
      <c r="Q17" s="21">
        <v>15</v>
      </c>
      <c r="R17" s="13"/>
      <c r="S17" s="13"/>
      <c r="T17" s="13" t="str">
        <f t="shared" si="1"/>
        <v>B</v>
      </c>
      <c r="U17" s="13" t="str">
        <f t="shared" si="2"/>
        <v>C</v>
      </c>
      <c r="V17" s="13" t="str">
        <f t="shared" si="3"/>
        <v>D</v>
      </c>
      <c r="W17" s="13" t="str">
        <f t="shared" si="4"/>
        <v>E</v>
      </c>
      <c r="X17" s="13" t="str">
        <f t="shared" si="5"/>
        <v>F</v>
      </c>
      <c r="Y17" s="13" t="str">
        <f t="shared" si="6"/>
        <v>G</v>
      </c>
      <c r="Z17" s="13" t="str">
        <f t="shared" si="7"/>
        <v>H</v>
      </c>
      <c r="AA17" s="13" t="str">
        <f t="shared" si="8"/>
        <v>I</v>
      </c>
      <c r="AB17" s="13" t="str">
        <f t="shared" si="9"/>
        <v>J</v>
      </c>
      <c r="AC17" s="13"/>
      <c r="AD17" s="13"/>
      <c r="AE17" s="13"/>
      <c r="AF17" s="13"/>
      <c r="AG17" s="13"/>
      <c r="AH17" s="13"/>
    </row>
    <row r="18" spans="1:34" ht="12" customHeight="1">
      <c r="A18" s="10" t="s">
        <v>23</v>
      </c>
      <c r="B18" s="11">
        <v>9</v>
      </c>
      <c r="C18" s="13"/>
      <c r="D18" s="20">
        <v>1.5888459567932691</v>
      </c>
      <c r="E18" s="21">
        <v>15</v>
      </c>
      <c r="F18" s="13"/>
      <c r="G18" s="20">
        <v>1.4097914734652273</v>
      </c>
      <c r="H18" s="21">
        <v>19</v>
      </c>
      <c r="I18" s="13"/>
      <c r="J18" s="20">
        <v>1.7727283791122885</v>
      </c>
      <c r="K18" s="21">
        <v>30</v>
      </c>
      <c r="L18" s="13"/>
      <c r="M18" s="20">
        <v>1.7683155737131422</v>
      </c>
      <c r="N18" s="21">
        <v>11</v>
      </c>
      <c r="O18" s="13"/>
      <c r="P18" s="20">
        <v>6.539681383083927</v>
      </c>
      <c r="Q18" s="21">
        <v>16</v>
      </c>
      <c r="R18" s="13"/>
      <c r="S18" s="13"/>
      <c r="T18" s="13" t="str">
        <f t="shared" si="1"/>
        <v>B</v>
      </c>
      <c r="U18" s="13" t="str">
        <f t="shared" si="2"/>
        <v>C</v>
      </c>
      <c r="V18" s="13" t="str">
        <f t="shared" si="3"/>
        <v>D</v>
      </c>
      <c r="W18" s="13" t="str">
        <f t="shared" si="4"/>
        <v>E</v>
      </c>
      <c r="X18" s="13" t="str">
        <f t="shared" si="5"/>
        <v>F</v>
      </c>
      <c r="Y18" s="13" t="str">
        <f t="shared" si="6"/>
        <v>G</v>
      </c>
      <c r="Z18" s="13" t="str">
        <f t="shared" si="7"/>
        <v>H</v>
      </c>
      <c r="AA18" s="13" t="str">
        <f t="shared" si="8"/>
        <v>I</v>
      </c>
      <c r="AB18" s="13" t="str">
        <f t="shared" si="9"/>
        <v>J</v>
      </c>
      <c r="AC18" s="13"/>
      <c r="AD18" s="13"/>
      <c r="AE18" s="13"/>
      <c r="AF18" s="13"/>
      <c r="AG18" s="13"/>
      <c r="AH18" s="13"/>
    </row>
    <row r="19" spans="1:34" ht="12" customHeight="1">
      <c r="A19" s="10" t="s">
        <v>24</v>
      </c>
      <c r="B19" s="11" t="s">
        <v>15</v>
      </c>
      <c r="C19" s="13"/>
      <c r="D19" s="20">
        <v>1.382645786270852</v>
      </c>
      <c r="E19" s="21">
        <v>33</v>
      </c>
      <c r="F19" s="13"/>
      <c r="G19" s="20">
        <v>1.4365596659993771</v>
      </c>
      <c r="H19" s="21">
        <v>15</v>
      </c>
      <c r="I19" s="13"/>
      <c r="J19" s="20">
        <v>1.9874012575667566</v>
      </c>
      <c r="K19" s="21">
        <v>10</v>
      </c>
      <c r="L19" s="13"/>
      <c r="M19" s="20">
        <v>1.7318016828105112</v>
      </c>
      <c r="N19" s="21">
        <v>12</v>
      </c>
      <c r="O19" s="13"/>
      <c r="P19" s="20">
        <v>6.538408392647497</v>
      </c>
      <c r="Q19" s="21">
        <v>17</v>
      </c>
      <c r="R19" s="13"/>
      <c r="S19" s="13"/>
      <c r="T19" s="13" t="str">
        <f t="shared" si="1"/>
        <v>B</v>
      </c>
      <c r="U19" s="13" t="str">
        <f t="shared" si="2"/>
        <v>C</v>
      </c>
      <c r="V19" s="13" t="str">
        <f t="shared" si="3"/>
        <v>D</v>
      </c>
      <c r="W19" s="13" t="str">
        <f t="shared" si="4"/>
        <v>E</v>
      </c>
      <c r="X19" s="13" t="str">
        <f t="shared" si="5"/>
        <v>F</v>
      </c>
      <c r="Y19" s="13" t="str">
        <f t="shared" si="6"/>
        <v>G</v>
      </c>
      <c r="Z19" s="13" t="str">
        <f t="shared" si="7"/>
        <v>H</v>
      </c>
      <c r="AA19" s="13" t="str">
        <f t="shared" si="8"/>
        <v>I</v>
      </c>
      <c r="AB19" s="13" t="str">
        <f t="shared" si="9"/>
        <v>J</v>
      </c>
      <c r="AC19" s="13"/>
      <c r="AD19" s="13"/>
      <c r="AE19" s="13"/>
      <c r="AF19" s="13"/>
      <c r="AG19" s="13"/>
      <c r="AH19" s="13"/>
    </row>
    <row r="20" spans="1:34" ht="12" customHeight="1">
      <c r="A20" s="10" t="s">
        <v>25</v>
      </c>
      <c r="B20" s="11" t="s">
        <v>26</v>
      </c>
      <c r="C20" s="13"/>
      <c r="D20" s="20">
        <v>1.7103567715654076</v>
      </c>
      <c r="E20" s="21">
        <v>4</v>
      </c>
      <c r="F20" s="13"/>
      <c r="G20" s="20">
        <v>1.3622035756267388</v>
      </c>
      <c r="H20" s="21">
        <v>30</v>
      </c>
      <c r="I20" s="13"/>
      <c r="J20" s="20">
        <v>1.7676969835235121</v>
      </c>
      <c r="K20" s="21">
        <v>31</v>
      </c>
      <c r="L20" s="13"/>
      <c r="M20" s="20">
        <v>1.6066111997157748</v>
      </c>
      <c r="N20" s="21">
        <v>22</v>
      </c>
      <c r="O20" s="13"/>
      <c r="P20" s="20">
        <v>6.446868530431433</v>
      </c>
      <c r="Q20" s="21">
        <v>19</v>
      </c>
      <c r="R20" s="13"/>
      <c r="S20" s="13"/>
      <c r="T20" s="13" t="str">
        <f t="shared" si="1"/>
        <v>B</v>
      </c>
      <c r="U20" s="13" t="str">
        <f t="shared" si="2"/>
        <v>C</v>
      </c>
      <c r="V20" s="13" t="str">
        <f t="shared" si="3"/>
        <v>D</v>
      </c>
      <c r="W20" s="13" t="str">
        <f t="shared" si="4"/>
        <v>E</v>
      </c>
      <c r="X20" s="13" t="str">
        <f t="shared" si="5"/>
        <v>F</v>
      </c>
      <c r="Y20" s="13" t="str">
        <f t="shared" si="6"/>
        <v>G</v>
      </c>
      <c r="Z20" s="13" t="str">
        <f t="shared" si="7"/>
        <v>H</v>
      </c>
      <c r="AA20" s="13" t="str">
        <f t="shared" si="8"/>
        <v>I</v>
      </c>
      <c r="AB20" s="13" t="str">
        <f t="shared" si="9"/>
        <v>J</v>
      </c>
      <c r="AC20" s="13" t="str">
        <f aca="true" t="shared" si="10" ref="AC20:AC36">CHAR(75)</f>
        <v>K</v>
      </c>
      <c r="AD20" s="13" t="str">
        <f aca="true" t="shared" si="11" ref="AD20:AD37">CHAR(76)</f>
        <v>L</v>
      </c>
      <c r="AE20" s="13"/>
      <c r="AF20" s="13"/>
      <c r="AG20" s="13"/>
      <c r="AH20" s="13"/>
    </row>
    <row r="21" spans="1:34" ht="12" customHeight="1">
      <c r="A21" s="10" t="s">
        <v>27</v>
      </c>
      <c r="B21" s="11">
        <v>6</v>
      </c>
      <c r="C21" s="13"/>
      <c r="D21" s="20">
        <v>1.4470833395591072</v>
      </c>
      <c r="E21" s="21">
        <v>26</v>
      </c>
      <c r="F21" s="13"/>
      <c r="G21" s="20">
        <v>1.5168642436018271</v>
      </c>
      <c r="H21" s="21">
        <v>8</v>
      </c>
      <c r="I21" s="13"/>
      <c r="J21" s="20">
        <v>1.994109785018459</v>
      </c>
      <c r="K21" s="21">
        <v>9</v>
      </c>
      <c r="L21" s="13"/>
      <c r="M21" s="20">
        <v>1.448384339137706</v>
      </c>
      <c r="N21" s="21">
        <v>38</v>
      </c>
      <c r="O21" s="13"/>
      <c r="P21" s="20">
        <v>6.406441707317099</v>
      </c>
      <c r="Q21" s="21">
        <v>20</v>
      </c>
      <c r="R21" s="13"/>
      <c r="S21" s="13"/>
      <c r="T21" s="13" t="str">
        <f t="shared" si="1"/>
        <v>B</v>
      </c>
      <c r="U21" s="13" t="str">
        <f t="shared" si="2"/>
        <v>C</v>
      </c>
      <c r="V21" s="13" t="str">
        <f t="shared" si="3"/>
        <v>D</v>
      </c>
      <c r="W21" s="13" t="str">
        <f t="shared" si="4"/>
        <v>E</v>
      </c>
      <c r="X21" s="13" t="str">
        <f t="shared" si="5"/>
        <v>F</v>
      </c>
      <c r="Y21" s="13" t="str">
        <f t="shared" si="6"/>
        <v>G</v>
      </c>
      <c r="Z21" s="13" t="str">
        <f t="shared" si="7"/>
        <v>H</v>
      </c>
      <c r="AA21" s="13" t="str">
        <f t="shared" si="8"/>
        <v>I</v>
      </c>
      <c r="AB21" s="13" t="str">
        <f t="shared" si="9"/>
        <v>J</v>
      </c>
      <c r="AC21" s="13" t="str">
        <f t="shared" si="10"/>
        <v>K</v>
      </c>
      <c r="AD21" s="13" t="str">
        <f t="shared" si="11"/>
        <v>L</v>
      </c>
      <c r="AE21" s="13"/>
      <c r="AF21" s="13"/>
      <c r="AG21" s="13"/>
      <c r="AH21" s="13"/>
    </row>
    <row r="22" spans="1:34" ht="12" customHeight="1">
      <c r="A22" s="10" t="s">
        <v>28</v>
      </c>
      <c r="B22" s="11">
        <v>8</v>
      </c>
      <c r="C22" s="13"/>
      <c r="D22" s="20">
        <v>1.6716942395924548</v>
      </c>
      <c r="E22" s="21">
        <v>7</v>
      </c>
      <c r="F22" s="13"/>
      <c r="G22" s="20">
        <v>1.5109157563720164</v>
      </c>
      <c r="H22" s="21">
        <v>9</v>
      </c>
      <c r="I22" s="13"/>
      <c r="J22" s="20">
        <v>1.7224144232245227</v>
      </c>
      <c r="K22" s="21">
        <v>35</v>
      </c>
      <c r="L22" s="13"/>
      <c r="M22" s="20">
        <v>1.4657719062341976</v>
      </c>
      <c r="N22" s="21">
        <v>36</v>
      </c>
      <c r="O22" s="13"/>
      <c r="P22" s="20">
        <v>6.370796325423191</v>
      </c>
      <c r="Q22" s="21">
        <v>21</v>
      </c>
      <c r="R22" s="13"/>
      <c r="S22" s="13"/>
      <c r="T22" s="13" t="str">
        <f t="shared" si="1"/>
        <v>B</v>
      </c>
      <c r="U22" s="13" t="str">
        <f t="shared" si="2"/>
        <v>C</v>
      </c>
      <c r="V22" s="13" t="str">
        <f t="shared" si="3"/>
        <v>D</v>
      </c>
      <c r="W22" s="13" t="str">
        <f t="shared" si="4"/>
        <v>E</v>
      </c>
      <c r="X22" s="13" t="str">
        <f t="shared" si="5"/>
        <v>F</v>
      </c>
      <c r="Y22" s="13" t="str">
        <f t="shared" si="6"/>
        <v>G</v>
      </c>
      <c r="Z22" s="13" t="str">
        <f t="shared" si="7"/>
        <v>H</v>
      </c>
      <c r="AA22" s="13" t="str">
        <f t="shared" si="8"/>
        <v>I</v>
      </c>
      <c r="AB22" s="13" t="str">
        <f t="shared" si="9"/>
        <v>J</v>
      </c>
      <c r="AC22" s="13" t="str">
        <f t="shared" si="10"/>
        <v>K</v>
      </c>
      <c r="AD22" s="13" t="str">
        <f t="shared" si="11"/>
        <v>L</v>
      </c>
      <c r="AE22" s="13"/>
      <c r="AF22" s="13"/>
      <c r="AG22" s="13"/>
      <c r="AH22" s="13"/>
    </row>
    <row r="23" spans="1:34" ht="12" customHeight="1">
      <c r="A23" s="10" t="s">
        <v>29</v>
      </c>
      <c r="B23" s="11" t="s">
        <v>15</v>
      </c>
      <c r="C23" s="13"/>
      <c r="D23" s="20">
        <v>1.3145260870804103</v>
      </c>
      <c r="E23" s="21">
        <v>39</v>
      </c>
      <c r="F23" s="13"/>
      <c r="G23" s="20">
        <v>1.3666649410490967</v>
      </c>
      <c r="H23" s="21">
        <v>29</v>
      </c>
      <c r="I23" s="13"/>
      <c r="J23" s="20">
        <v>1.876710554613672</v>
      </c>
      <c r="K23" s="21">
        <v>20</v>
      </c>
      <c r="L23" s="13"/>
      <c r="M23" s="20">
        <v>1.7752706005517385</v>
      </c>
      <c r="N23" s="21">
        <v>9</v>
      </c>
      <c r="O23" s="13"/>
      <c r="P23" s="20">
        <v>6.333172183294918</v>
      </c>
      <c r="Q23" s="21">
        <v>22</v>
      </c>
      <c r="R23" s="13"/>
      <c r="S23" s="13"/>
      <c r="T23" s="13"/>
      <c r="U23" s="13" t="str">
        <f t="shared" si="2"/>
        <v>C</v>
      </c>
      <c r="V23" s="13" t="str">
        <f t="shared" si="3"/>
        <v>D</v>
      </c>
      <c r="W23" s="13" t="str">
        <f t="shared" si="4"/>
        <v>E</v>
      </c>
      <c r="X23" s="13" t="str">
        <f t="shared" si="5"/>
        <v>F</v>
      </c>
      <c r="Y23" s="13" t="str">
        <f t="shared" si="6"/>
        <v>G</v>
      </c>
      <c r="Z23" s="13" t="str">
        <f t="shared" si="7"/>
        <v>H</v>
      </c>
      <c r="AA23" s="13" t="str">
        <f t="shared" si="8"/>
        <v>I</v>
      </c>
      <c r="AB23" s="13" t="str">
        <f t="shared" si="9"/>
        <v>J</v>
      </c>
      <c r="AC23" s="13" t="str">
        <f t="shared" si="10"/>
        <v>K</v>
      </c>
      <c r="AD23" s="13" t="str">
        <f t="shared" si="11"/>
        <v>L</v>
      </c>
      <c r="AE23" s="13" t="str">
        <f aca="true" t="shared" si="12" ref="AE23:AE37">CHAR(77)</f>
        <v>M</v>
      </c>
      <c r="AF23" s="13"/>
      <c r="AG23" s="13"/>
      <c r="AH23" s="13"/>
    </row>
    <row r="24" spans="1:34" ht="12" customHeight="1">
      <c r="A24" s="10" t="s">
        <v>30</v>
      </c>
      <c r="B24" s="11">
        <v>6</v>
      </c>
      <c r="C24" s="13"/>
      <c r="D24" s="20">
        <v>1.6275084887662223</v>
      </c>
      <c r="E24" s="21">
        <v>11</v>
      </c>
      <c r="F24" s="13"/>
      <c r="G24" s="20">
        <v>1.430611178769566</v>
      </c>
      <c r="H24" s="21">
        <v>16</v>
      </c>
      <c r="I24" s="13"/>
      <c r="J24" s="20">
        <v>1.724091555087448</v>
      </c>
      <c r="K24" s="21">
        <v>34</v>
      </c>
      <c r="L24" s="13"/>
      <c r="M24" s="20">
        <v>1.5318446612008634</v>
      </c>
      <c r="N24" s="21">
        <v>29</v>
      </c>
      <c r="O24" s="13"/>
      <c r="P24" s="20">
        <v>6.3140558838241</v>
      </c>
      <c r="Q24" s="21">
        <v>23</v>
      </c>
      <c r="R24" s="13"/>
      <c r="S24" s="13"/>
      <c r="T24" s="13"/>
      <c r="U24" s="13" t="str">
        <f t="shared" si="2"/>
        <v>C</v>
      </c>
      <c r="V24" s="13" t="str">
        <f t="shared" si="3"/>
        <v>D</v>
      </c>
      <c r="W24" s="13" t="str">
        <f t="shared" si="4"/>
        <v>E</v>
      </c>
      <c r="X24" s="13" t="str">
        <f t="shared" si="5"/>
        <v>F</v>
      </c>
      <c r="Y24" s="13" t="str">
        <f t="shared" si="6"/>
        <v>G</v>
      </c>
      <c r="Z24" s="13" t="str">
        <f t="shared" si="7"/>
        <v>H</v>
      </c>
      <c r="AA24" s="13" t="str">
        <f t="shared" si="8"/>
        <v>I</v>
      </c>
      <c r="AB24" s="13" t="str">
        <f t="shared" si="9"/>
        <v>J</v>
      </c>
      <c r="AC24" s="13" t="str">
        <f t="shared" si="10"/>
        <v>K</v>
      </c>
      <c r="AD24" s="13" t="str">
        <f t="shared" si="11"/>
        <v>L</v>
      </c>
      <c r="AE24" s="13" t="str">
        <f t="shared" si="12"/>
        <v>M</v>
      </c>
      <c r="AF24" s="13"/>
      <c r="AG24" s="13"/>
      <c r="AH24" s="13"/>
    </row>
    <row r="25" spans="1:34" ht="12" customHeight="1">
      <c r="A25" s="10" t="s">
        <v>31</v>
      </c>
      <c r="B25" s="11">
        <v>6</v>
      </c>
      <c r="C25" s="13"/>
      <c r="D25" s="20">
        <v>1.6422370723749662</v>
      </c>
      <c r="E25" s="21">
        <v>9</v>
      </c>
      <c r="F25" s="13"/>
      <c r="G25" s="20">
        <v>1.329486895862778</v>
      </c>
      <c r="H25" s="21">
        <v>33</v>
      </c>
      <c r="I25" s="13"/>
      <c r="J25" s="20">
        <v>1.6922260496918629</v>
      </c>
      <c r="K25" s="21">
        <v>38</v>
      </c>
      <c r="L25" s="13"/>
      <c r="M25" s="20">
        <v>1.6135662265543713</v>
      </c>
      <c r="N25" s="21">
        <v>20</v>
      </c>
      <c r="O25" s="13"/>
      <c r="P25" s="20">
        <v>6.277516244483978</v>
      </c>
      <c r="Q25" s="21">
        <v>25</v>
      </c>
      <c r="R25" s="13"/>
      <c r="S25" s="13"/>
      <c r="T25" s="13"/>
      <c r="U25" s="13"/>
      <c r="V25" s="13" t="str">
        <f t="shared" si="3"/>
        <v>D</v>
      </c>
      <c r="W25" s="13" t="str">
        <f t="shared" si="4"/>
        <v>E</v>
      </c>
      <c r="X25" s="13" t="str">
        <f t="shared" si="5"/>
        <v>F</v>
      </c>
      <c r="Y25" s="13" t="str">
        <f t="shared" si="6"/>
        <v>G</v>
      </c>
      <c r="Z25" s="13" t="str">
        <f t="shared" si="7"/>
        <v>H</v>
      </c>
      <c r="AA25" s="13" t="str">
        <f t="shared" si="8"/>
        <v>I</v>
      </c>
      <c r="AB25" s="13" t="str">
        <f t="shared" si="9"/>
        <v>J</v>
      </c>
      <c r="AC25" s="13" t="str">
        <f t="shared" si="10"/>
        <v>K</v>
      </c>
      <c r="AD25" s="13" t="str">
        <f t="shared" si="11"/>
        <v>L</v>
      </c>
      <c r="AE25" s="13" t="str">
        <f t="shared" si="12"/>
        <v>M</v>
      </c>
      <c r="AF25" s="13" t="str">
        <f aca="true" t="shared" si="13" ref="AF25:AF38">CHAR(78)</f>
        <v>N</v>
      </c>
      <c r="AG25" s="13"/>
      <c r="AH25" s="13"/>
    </row>
    <row r="26" spans="1:34" ht="12" customHeight="1">
      <c r="A26" s="10" t="s">
        <v>32</v>
      </c>
      <c r="B26" s="11" t="s">
        <v>33</v>
      </c>
      <c r="C26" s="13"/>
      <c r="D26" s="20">
        <v>1.4526065584123864</v>
      </c>
      <c r="E26" s="21">
        <v>25</v>
      </c>
      <c r="F26" s="13"/>
      <c r="G26" s="20">
        <v>1.3488194793596642</v>
      </c>
      <c r="H26" s="21">
        <v>31</v>
      </c>
      <c r="I26" s="13"/>
      <c r="J26" s="20">
        <v>1.9538586203082464</v>
      </c>
      <c r="K26" s="21">
        <v>13</v>
      </c>
      <c r="L26" s="13"/>
      <c r="M26" s="20">
        <v>1.4866369867499865</v>
      </c>
      <c r="N26" s="21">
        <v>35</v>
      </c>
      <c r="O26" s="13"/>
      <c r="P26" s="20">
        <v>6.241921644830283</v>
      </c>
      <c r="Q26" s="21">
        <v>26</v>
      </c>
      <c r="R26" s="13"/>
      <c r="S26" s="13"/>
      <c r="T26" s="13"/>
      <c r="U26" s="13"/>
      <c r="V26" s="13"/>
      <c r="W26" s="13" t="str">
        <f t="shared" si="4"/>
        <v>E</v>
      </c>
      <c r="X26" s="13" t="str">
        <f t="shared" si="5"/>
        <v>F</v>
      </c>
      <c r="Y26" s="13" t="str">
        <f t="shared" si="6"/>
        <v>G</v>
      </c>
      <c r="Z26" s="13" t="str">
        <f t="shared" si="7"/>
        <v>H</v>
      </c>
      <c r="AA26" s="13" t="str">
        <f t="shared" si="8"/>
        <v>I</v>
      </c>
      <c r="AB26" s="13" t="str">
        <f t="shared" si="9"/>
        <v>J</v>
      </c>
      <c r="AC26" s="13" t="str">
        <f t="shared" si="10"/>
        <v>K</v>
      </c>
      <c r="AD26" s="13" t="str">
        <f t="shared" si="11"/>
        <v>L</v>
      </c>
      <c r="AE26" s="13" t="str">
        <f t="shared" si="12"/>
        <v>M</v>
      </c>
      <c r="AF26" s="13" t="str">
        <f t="shared" si="13"/>
        <v>N</v>
      </c>
      <c r="AG26" s="13"/>
      <c r="AH26" s="13"/>
    </row>
    <row r="27" spans="1:34" ht="12" customHeight="1">
      <c r="A27" s="10" t="s">
        <v>34</v>
      </c>
      <c r="B27" s="11" t="s">
        <v>15</v>
      </c>
      <c r="C27" s="13"/>
      <c r="D27" s="20">
        <v>1.378963640368666</v>
      </c>
      <c r="E27" s="21">
        <v>34</v>
      </c>
      <c r="F27" s="13"/>
      <c r="G27" s="20">
        <v>1.3056929469435334</v>
      </c>
      <c r="H27" s="21">
        <v>35</v>
      </c>
      <c r="I27" s="13"/>
      <c r="J27" s="20">
        <v>1.8045938845078737</v>
      </c>
      <c r="K27" s="21">
        <v>28</v>
      </c>
      <c r="L27" s="13"/>
      <c r="M27" s="20">
        <v>1.5787910923613895</v>
      </c>
      <c r="N27" s="21">
        <v>25</v>
      </c>
      <c r="O27" s="13"/>
      <c r="P27" s="20">
        <v>6.0680415641814625</v>
      </c>
      <c r="Q27" s="21">
        <v>29</v>
      </c>
      <c r="R27" s="13"/>
      <c r="S27" s="13"/>
      <c r="T27" s="13"/>
      <c r="U27" s="13"/>
      <c r="V27" s="13"/>
      <c r="W27" s="13"/>
      <c r="X27" s="13"/>
      <c r="Y27" s="13" t="str">
        <f t="shared" si="6"/>
        <v>G</v>
      </c>
      <c r="Z27" s="13" t="str">
        <f t="shared" si="7"/>
        <v>H</v>
      </c>
      <c r="AA27" s="13" t="str">
        <f t="shared" si="8"/>
        <v>I</v>
      </c>
      <c r="AB27" s="13" t="str">
        <f t="shared" si="9"/>
        <v>J</v>
      </c>
      <c r="AC27" s="13" t="str">
        <f t="shared" si="10"/>
        <v>K</v>
      </c>
      <c r="AD27" s="13" t="str">
        <f t="shared" si="11"/>
        <v>L</v>
      </c>
      <c r="AE27" s="13" t="str">
        <f t="shared" si="12"/>
        <v>M</v>
      </c>
      <c r="AF27" s="13" t="str">
        <f t="shared" si="13"/>
        <v>N</v>
      </c>
      <c r="AG27" s="13" t="str">
        <f aca="true" t="shared" si="14" ref="AG27:AG39">CHAR(79)</f>
        <v>O</v>
      </c>
      <c r="AH27" s="13"/>
    </row>
    <row r="28" spans="1:34" ht="12" customHeight="1">
      <c r="A28" s="10" t="s">
        <v>35</v>
      </c>
      <c r="B28" s="11">
        <v>6</v>
      </c>
      <c r="C28" s="13"/>
      <c r="D28" s="20">
        <v>1.4673351420211307</v>
      </c>
      <c r="E28" s="21">
        <v>24</v>
      </c>
      <c r="F28" s="13"/>
      <c r="G28" s="20">
        <v>1.2774376326019308</v>
      </c>
      <c r="H28" s="21">
        <v>38</v>
      </c>
      <c r="I28" s="13"/>
      <c r="J28" s="20">
        <v>1.6217865114489904</v>
      </c>
      <c r="K28" s="21">
        <v>42</v>
      </c>
      <c r="L28" s="13"/>
      <c r="M28" s="20">
        <v>1.6292150369412133</v>
      </c>
      <c r="N28" s="21">
        <v>19</v>
      </c>
      <c r="O28" s="13"/>
      <c r="P28" s="20">
        <v>5.995774323013266</v>
      </c>
      <c r="Q28" s="21">
        <v>31</v>
      </c>
      <c r="R28" s="13"/>
      <c r="S28" s="13"/>
      <c r="T28" s="13"/>
      <c r="U28" s="13"/>
      <c r="V28" s="13"/>
      <c r="W28" s="13"/>
      <c r="X28" s="13"/>
      <c r="Y28" s="13"/>
      <c r="Z28" s="13" t="str">
        <f t="shared" si="7"/>
        <v>H</v>
      </c>
      <c r="AA28" s="13" t="str">
        <f t="shared" si="8"/>
        <v>I</v>
      </c>
      <c r="AB28" s="13" t="str">
        <f t="shared" si="9"/>
        <v>J</v>
      </c>
      <c r="AC28" s="13" t="str">
        <f t="shared" si="10"/>
        <v>K</v>
      </c>
      <c r="AD28" s="13" t="str">
        <f t="shared" si="11"/>
        <v>L</v>
      </c>
      <c r="AE28" s="13" t="str">
        <f t="shared" si="12"/>
        <v>M</v>
      </c>
      <c r="AF28" s="13" t="str">
        <f t="shared" si="13"/>
        <v>N</v>
      </c>
      <c r="AG28" s="13" t="str">
        <f t="shared" si="14"/>
        <v>O</v>
      </c>
      <c r="AH28" s="13"/>
    </row>
    <row r="29" spans="1:34" ht="12" customHeight="1">
      <c r="A29" s="10" t="s">
        <v>36</v>
      </c>
      <c r="B29" s="11">
        <v>8</v>
      </c>
      <c r="C29" s="13"/>
      <c r="D29" s="20">
        <v>1.3274135977380617</v>
      </c>
      <c r="E29" s="21">
        <v>38</v>
      </c>
      <c r="F29" s="13"/>
      <c r="G29" s="20">
        <v>1.381536159123625</v>
      </c>
      <c r="H29" s="21">
        <v>23</v>
      </c>
      <c r="I29" s="13"/>
      <c r="J29" s="20">
        <v>1.8364593899034585</v>
      </c>
      <c r="K29" s="21">
        <v>26</v>
      </c>
      <c r="L29" s="13"/>
      <c r="M29" s="20">
        <v>1.4396905555894608</v>
      </c>
      <c r="N29" s="21">
        <v>39</v>
      </c>
      <c r="O29" s="13"/>
      <c r="P29" s="20">
        <v>5.985099702354606</v>
      </c>
      <c r="Q29" s="21">
        <v>32</v>
      </c>
      <c r="R29" s="13"/>
      <c r="S29" s="13"/>
      <c r="T29" s="13"/>
      <c r="U29" s="13"/>
      <c r="V29" s="13"/>
      <c r="W29" s="13"/>
      <c r="X29" s="13"/>
      <c r="Y29" s="13"/>
      <c r="Z29" s="13" t="str">
        <f t="shared" si="7"/>
        <v>H</v>
      </c>
      <c r="AA29" s="13" t="str">
        <f t="shared" si="8"/>
        <v>I</v>
      </c>
      <c r="AB29" s="13" t="str">
        <f t="shared" si="9"/>
        <v>J</v>
      </c>
      <c r="AC29" s="13" t="str">
        <f t="shared" si="10"/>
        <v>K</v>
      </c>
      <c r="AD29" s="13" t="str">
        <f t="shared" si="11"/>
        <v>L</v>
      </c>
      <c r="AE29" s="13" t="str">
        <f t="shared" si="12"/>
        <v>M</v>
      </c>
      <c r="AF29" s="13" t="str">
        <f t="shared" si="13"/>
        <v>N</v>
      </c>
      <c r="AG29" s="13" t="str">
        <f t="shared" si="14"/>
        <v>O</v>
      </c>
      <c r="AH29" s="13"/>
    </row>
    <row r="30" spans="1:34" ht="12" customHeight="1">
      <c r="A30" s="10" t="s">
        <v>37</v>
      </c>
      <c r="B30" s="11" t="s">
        <v>15</v>
      </c>
      <c r="C30" s="13"/>
      <c r="D30" s="20">
        <v>1.4176261723416193</v>
      </c>
      <c r="E30" s="21">
        <v>28</v>
      </c>
      <c r="F30" s="13"/>
      <c r="G30" s="20">
        <v>1.4231755697323025</v>
      </c>
      <c r="H30" s="21">
        <v>17</v>
      </c>
      <c r="I30" s="13"/>
      <c r="J30" s="20">
        <v>1.6335264344894698</v>
      </c>
      <c r="K30" s="21">
        <v>40</v>
      </c>
      <c r="L30" s="13"/>
      <c r="M30" s="20">
        <v>1.5075020672657755</v>
      </c>
      <c r="N30" s="21">
        <v>33</v>
      </c>
      <c r="O30" s="13"/>
      <c r="P30" s="20">
        <v>5.981830243829167</v>
      </c>
      <c r="Q30" s="21">
        <v>33</v>
      </c>
      <c r="R30" s="13"/>
      <c r="S30" s="13"/>
      <c r="T30" s="13"/>
      <c r="U30" s="13"/>
      <c r="V30" s="13"/>
      <c r="W30" s="13"/>
      <c r="X30" s="13"/>
      <c r="Y30" s="13"/>
      <c r="Z30" s="13" t="str">
        <f t="shared" si="7"/>
        <v>H</v>
      </c>
      <c r="AA30" s="13" t="str">
        <f t="shared" si="8"/>
        <v>I</v>
      </c>
      <c r="AB30" s="13" t="str">
        <f t="shared" si="9"/>
        <v>J</v>
      </c>
      <c r="AC30" s="13" t="str">
        <f t="shared" si="10"/>
        <v>K</v>
      </c>
      <c r="AD30" s="13" t="str">
        <f t="shared" si="11"/>
        <v>L</v>
      </c>
      <c r="AE30" s="13" t="str">
        <f t="shared" si="12"/>
        <v>M</v>
      </c>
      <c r="AF30" s="13" t="str">
        <f t="shared" si="13"/>
        <v>N</v>
      </c>
      <c r="AG30" s="13" t="str">
        <f t="shared" si="14"/>
        <v>O</v>
      </c>
      <c r="AH30" s="13"/>
    </row>
    <row r="31" spans="1:34" ht="12" customHeight="1">
      <c r="A31" s="10" t="s">
        <v>38</v>
      </c>
      <c r="B31" s="11">
        <v>5</v>
      </c>
      <c r="C31" s="13"/>
      <c r="D31" s="20">
        <v>1.099120551802528</v>
      </c>
      <c r="E31" s="21">
        <v>46</v>
      </c>
      <c r="F31" s="13"/>
      <c r="G31" s="20">
        <v>1.2967702160988168</v>
      </c>
      <c r="H31" s="21">
        <v>36</v>
      </c>
      <c r="I31" s="13"/>
      <c r="J31" s="20">
        <v>1.7408628737167031</v>
      </c>
      <c r="K31" s="21">
        <v>33</v>
      </c>
      <c r="L31" s="13"/>
      <c r="M31" s="20">
        <v>1.8048294646157732</v>
      </c>
      <c r="N31" s="21">
        <v>8</v>
      </c>
      <c r="O31" s="13"/>
      <c r="P31" s="20">
        <v>5.941583106233821</v>
      </c>
      <c r="Q31" s="21">
        <v>34</v>
      </c>
      <c r="R31" s="13"/>
      <c r="S31" s="13"/>
      <c r="T31" s="13"/>
      <c r="U31" s="13"/>
      <c r="V31" s="13"/>
      <c r="W31" s="13"/>
      <c r="X31" s="13"/>
      <c r="Y31" s="13"/>
      <c r="Z31" s="13" t="str">
        <f t="shared" si="7"/>
        <v>H</v>
      </c>
      <c r="AA31" s="13" t="str">
        <f t="shared" si="8"/>
        <v>I</v>
      </c>
      <c r="AB31" s="13" t="str">
        <f t="shared" si="9"/>
        <v>J</v>
      </c>
      <c r="AC31" s="13" t="str">
        <f t="shared" si="10"/>
        <v>K</v>
      </c>
      <c r="AD31" s="13" t="str">
        <f t="shared" si="11"/>
        <v>L</v>
      </c>
      <c r="AE31" s="13" t="str">
        <f t="shared" si="12"/>
        <v>M</v>
      </c>
      <c r="AF31" s="13" t="str">
        <f t="shared" si="13"/>
        <v>N</v>
      </c>
      <c r="AG31" s="13" t="str">
        <f t="shared" si="14"/>
        <v>O</v>
      </c>
      <c r="AH31" s="13"/>
    </row>
    <row r="32" spans="1:34" ht="12" customHeight="1">
      <c r="A32" s="10" t="s">
        <v>39</v>
      </c>
      <c r="B32" s="11" t="s">
        <v>40</v>
      </c>
      <c r="C32" s="13"/>
      <c r="D32" s="20">
        <v>1.487586944483153</v>
      </c>
      <c r="E32" s="21">
        <v>22</v>
      </c>
      <c r="F32" s="13"/>
      <c r="G32" s="20">
        <v>1.1569807661982565</v>
      </c>
      <c r="H32" s="21">
        <v>47</v>
      </c>
      <c r="I32" s="13"/>
      <c r="J32" s="20">
        <v>1.8029167526449479</v>
      </c>
      <c r="K32" s="21">
        <v>29</v>
      </c>
      <c r="L32" s="13"/>
      <c r="M32" s="20">
        <v>1.4901145001692853</v>
      </c>
      <c r="N32" s="21">
        <v>34</v>
      </c>
      <c r="O32" s="13"/>
      <c r="P32" s="20">
        <v>5.937598963495643</v>
      </c>
      <c r="Q32" s="21">
        <v>35</v>
      </c>
      <c r="R32" s="13"/>
      <c r="S32" s="13"/>
      <c r="T32" s="13"/>
      <c r="U32" s="13"/>
      <c r="V32" s="13"/>
      <c r="W32" s="13"/>
      <c r="X32" s="13"/>
      <c r="Y32" s="13"/>
      <c r="Z32" s="13" t="str">
        <f t="shared" si="7"/>
        <v>H</v>
      </c>
      <c r="AA32" s="13" t="str">
        <f t="shared" si="8"/>
        <v>I</v>
      </c>
      <c r="AB32" s="13" t="str">
        <f t="shared" si="9"/>
        <v>J</v>
      </c>
      <c r="AC32" s="13" t="str">
        <f t="shared" si="10"/>
        <v>K</v>
      </c>
      <c r="AD32" s="13" t="str">
        <f t="shared" si="11"/>
        <v>L</v>
      </c>
      <c r="AE32" s="13" t="str">
        <f t="shared" si="12"/>
        <v>M</v>
      </c>
      <c r="AF32" s="13" t="str">
        <f t="shared" si="13"/>
        <v>N</v>
      </c>
      <c r="AG32" s="13" t="str">
        <f t="shared" si="14"/>
        <v>O</v>
      </c>
      <c r="AH32" s="13"/>
    </row>
    <row r="33" spans="1:34" ht="12" customHeight="1">
      <c r="A33" s="10" t="s">
        <v>41</v>
      </c>
      <c r="B33" s="11" t="s">
        <v>15</v>
      </c>
      <c r="C33" s="13"/>
      <c r="D33" s="20">
        <v>1.2758635551074573</v>
      </c>
      <c r="E33" s="21">
        <v>42</v>
      </c>
      <c r="F33" s="13"/>
      <c r="G33" s="20">
        <v>1.3428709921298527</v>
      </c>
      <c r="H33" s="21">
        <v>32</v>
      </c>
      <c r="I33" s="13"/>
      <c r="J33" s="20">
        <v>1.7006117090064903</v>
      </c>
      <c r="K33" s="21">
        <v>37</v>
      </c>
      <c r="L33" s="13"/>
      <c r="M33" s="20">
        <v>1.6100887131350734</v>
      </c>
      <c r="N33" s="21">
        <v>21</v>
      </c>
      <c r="O33" s="13"/>
      <c r="P33" s="20">
        <v>5.929434969378874</v>
      </c>
      <c r="Q33" s="21">
        <v>36</v>
      </c>
      <c r="R33" s="13"/>
      <c r="S33" s="13"/>
      <c r="T33" s="13"/>
      <c r="U33" s="13"/>
      <c r="V33" s="13"/>
      <c r="W33" s="13"/>
      <c r="X33" s="13"/>
      <c r="Y33" s="13"/>
      <c r="Z33" s="13" t="str">
        <f t="shared" si="7"/>
        <v>H</v>
      </c>
      <c r="AA33" s="13" t="str">
        <f t="shared" si="8"/>
        <v>I</v>
      </c>
      <c r="AB33" s="13" t="str">
        <f t="shared" si="9"/>
        <v>J</v>
      </c>
      <c r="AC33" s="13" t="str">
        <f t="shared" si="10"/>
        <v>K</v>
      </c>
      <c r="AD33" s="13" t="str">
        <f t="shared" si="11"/>
        <v>L</v>
      </c>
      <c r="AE33" s="13" t="str">
        <f t="shared" si="12"/>
        <v>M</v>
      </c>
      <c r="AF33" s="13" t="str">
        <f t="shared" si="13"/>
        <v>N</v>
      </c>
      <c r="AG33" s="13" t="str">
        <f t="shared" si="14"/>
        <v>O</v>
      </c>
      <c r="AH33" s="13"/>
    </row>
    <row r="34" spans="1:34" ht="12" customHeight="1">
      <c r="A34" s="10" t="s">
        <v>42</v>
      </c>
      <c r="B34" s="11">
        <v>9</v>
      </c>
      <c r="C34" s="13"/>
      <c r="D34" s="20">
        <v>1.3585277306115335</v>
      </c>
      <c r="E34" s="21">
        <v>36</v>
      </c>
      <c r="F34" s="13"/>
      <c r="G34" s="20">
        <v>1.3904588899683417</v>
      </c>
      <c r="H34" s="21">
        <v>22</v>
      </c>
      <c r="I34" s="13"/>
      <c r="J34" s="20">
        <v>1.9018675325575547</v>
      </c>
      <c r="K34" s="21">
        <v>19</v>
      </c>
      <c r="L34" s="13"/>
      <c r="M34" s="20">
        <v>1.2692923980438482</v>
      </c>
      <c r="N34" s="21">
        <v>46</v>
      </c>
      <c r="O34" s="13"/>
      <c r="P34" s="20">
        <v>5.920146551181277</v>
      </c>
      <c r="Q34" s="21">
        <v>37</v>
      </c>
      <c r="R34" s="13"/>
      <c r="S34" s="13"/>
      <c r="T34" s="13"/>
      <c r="U34" s="13"/>
      <c r="V34" s="13"/>
      <c r="W34" s="13"/>
      <c r="X34" s="13"/>
      <c r="Y34" s="13"/>
      <c r="Z34" s="13"/>
      <c r="AA34" s="13" t="str">
        <f t="shared" si="8"/>
        <v>I</v>
      </c>
      <c r="AB34" s="13" t="str">
        <f t="shared" si="9"/>
        <v>J</v>
      </c>
      <c r="AC34" s="13" t="str">
        <f t="shared" si="10"/>
        <v>K</v>
      </c>
      <c r="AD34" s="13" t="str">
        <f t="shared" si="11"/>
        <v>L</v>
      </c>
      <c r="AE34" s="13" t="str">
        <f t="shared" si="12"/>
        <v>M</v>
      </c>
      <c r="AF34" s="13" t="str">
        <f t="shared" si="13"/>
        <v>N</v>
      </c>
      <c r="AG34" s="13" t="str">
        <f t="shared" si="14"/>
        <v>O</v>
      </c>
      <c r="AH34" s="13"/>
    </row>
    <row r="35" spans="1:34" ht="12" customHeight="1">
      <c r="A35" s="10" t="s">
        <v>43</v>
      </c>
      <c r="B35" s="11">
        <v>9</v>
      </c>
      <c r="C35" s="13"/>
      <c r="D35" s="20">
        <v>1.2961153575694806</v>
      </c>
      <c r="E35" s="21">
        <v>41</v>
      </c>
      <c r="F35" s="13"/>
      <c r="G35" s="20">
        <v>1.36815206285655</v>
      </c>
      <c r="H35" s="21">
        <v>26</v>
      </c>
      <c r="I35" s="13"/>
      <c r="J35" s="20">
        <v>1.5513469732061183</v>
      </c>
      <c r="K35" s="21">
        <v>44</v>
      </c>
      <c r="L35" s="13"/>
      <c r="M35" s="20">
        <v>1.5248896343622667</v>
      </c>
      <c r="N35" s="21">
        <v>31</v>
      </c>
      <c r="O35" s="13"/>
      <c r="P35" s="20">
        <v>5.740504027994415</v>
      </c>
      <c r="Q35" s="21">
        <v>42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 t="str">
        <f t="shared" si="9"/>
        <v>J</v>
      </c>
      <c r="AC35" s="13" t="str">
        <f t="shared" si="10"/>
        <v>K</v>
      </c>
      <c r="AD35" s="13" t="str">
        <f t="shared" si="11"/>
        <v>L</v>
      </c>
      <c r="AE35" s="13" t="str">
        <f t="shared" si="12"/>
        <v>M</v>
      </c>
      <c r="AF35" s="13" t="str">
        <f t="shared" si="13"/>
        <v>N</v>
      </c>
      <c r="AG35" s="13" t="str">
        <f t="shared" si="14"/>
        <v>O</v>
      </c>
      <c r="AH35" s="13"/>
    </row>
    <row r="36" spans="1:34" ht="12" customHeight="1">
      <c r="A36" s="10" t="s">
        <v>44</v>
      </c>
      <c r="B36" s="11">
        <v>8</v>
      </c>
      <c r="C36" s="13"/>
      <c r="D36" s="20">
        <v>1.3090028682271315</v>
      </c>
      <c r="E36" s="21">
        <v>40</v>
      </c>
      <c r="F36" s="13"/>
      <c r="G36" s="20">
        <v>1.2670277799497611</v>
      </c>
      <c r="H36" s="21">
        <v>42</v>
      </c>
      <c r="I36" s="13"/>
      <c r="J36" s="20">
        <v>1.7442171374425541</v>
      </c>
      <c r="K36" s="21">
        <v>32</v>
      </c>
      <c r="L36" s="13"/>
      <c r="M36" s="20">
        <v>1.3597077469456016</v>
      </c>
      <c r="N36" s="21">
        <v>45</v>
      </c>
      <c r="O36" s="13"/>
      <c r="P36" s="20">
        <v>5.679955532565049</v>
      </c>
      <c r="Q36" s="21">
        <v>43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 t="str">
        <f t="shared" si="10"/>
        <v>K</v>
      </c>
      <c r="AD36" s="13" t="str">
        <f t="shared" si="11"/>
        <v>L</v>
      </c>
      <c r="AE36" s="13" t="str">
        <f t="shared" si="12"/>
        <v>M</v>
      </c>
      <c r="AF36" s="13" t="str">
        <f t="shared" si="13"/>
        <v>N</v>
      </c>
      <c r="AG36" s="13" t="str">
        <f t="shared" si="14"/>
        <v>O</v>
      </c>
      <c r="AH36" s="13"/>
    </row>
    <row r="37" spans="1:34" ht="12" customHeight="1">
      <c r="A37" s="10" t="s">
        <v>45</v>
      </c>
      <c r="B37" s="11" t="s">
        <v>15</v>
      </c>
      <c r="C37" s="13"/>
      <c r="D37" s="20">
        <v>1.2519296067432477</v>
      </c>
      <c r="E37" s="21">
        <v>43</v>
      </c>
      <c r="F37" s="13"/>
      <c r="G37" s="20">
        <v>1.2075429076516504</v>
      </c>
      <c r="H37" s="21">
        <v>45</v>
      </c>
      <c r="I37" s="13"/>
      <c r="J37" s="20">
        <v>1.5412841820285648</v>
      </c>
      <c r="K37" s="21">
        <v>45</v>
      </c>
      <c r="L37" s="13"/>
      <c r="M37" s="20">
        <v>1.6048724430061259</v>
      </c>
      <c r="N37" s="21">
        <v>23</v>
      </c>
      <c r="O37" s="13"/>
      <c r="P37" s="20">
        <v>5.605629139429589</v>
      </c>
      <c r="Q37" s="21">
        <v>44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 t="str">
        <f t="shared" si="11"/>
        <v>L</v>
      </c>
      <c r="AE37" s="13" t="str">
        <f t="shared" si="12"/>
        <v>M</v>
      </c>
      <c r="AF37" s="13" t="str">
        <f t="shared" si="13"/>
        <v>N</v>
      </c>
      <c r="AG37" s="13" t="str">
        <f t="shared" si="14"/>
        <v>O</v>
      </c>
      <c r="AH37" s="13"/>
    </row>
    <row r="38" spans="1:34" ht="12" customHeight="1">
      <c r="A38" s="10" t="s">
        <v>46</v>
      </c>
      <c r="B38" s="11">
        <v>8</v>
      </c>
      <c r="C38" s="13"/>
      <c r="D38" s="20">
        <v>1.2224724395257598</v>
      </c>
      <c r="E38" s="21">
        <v>44</v>
      </c>
      <c r="F38" s="13"/>
      <c r="G38" s="20">
        <v>1.2700020235646674</v>
      </c>
      <c r="H38" s="21">
        <v>41</v>
      </c>
      <c r="I38" s="13"/>
      <c r="J38" s="20">
        <v>1.5043872810442032</v>
      </c>
      <c r="K38" s="21">
        <v>47</v>
      </c>
      <c r="L38" s="13"/>
      <c r="M38" s="20">
        <v>1.4518618525570046</v>
      </c>
      <c r="N38" s="21">
        <v>37</v>
      </c>
      <c r="O38" s="13"/>
      <c r="P38" s="20">
        <v>5.448723596691635</v>
      </c>
      <c r="Q38" s="21">
        <v>46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 t="str">
        <f t="shared" si="13"/>
        <v>N</v>
      </c>
      <c r="AG38" s="13" t="str">
        <f t="shared" si="14"/>
        <v>O</v>
      </c>
      <c r="AH38" s="13"/>
    </row>
    <row r="39" spans="1:34" ht="12" customHeight="1">
      <c r="A39" s="10" t="s">
        <v>47</v>
      </c>
      <c r="B39" s="11">
        <v>6</v>
      </c>
      <c r="C39" s="13"/>
      <c r="D39" s="20">
        <v>1.1874920534549922</v>
      </c>
      <c r="E39" s="21">
        <v>45</v>
      </c>
      <c r="F39" s="13"/>
      <c r="G39" s="20">
        <v>1.2417467092230643</v>
      </c>
      <c r="H39" s="21">
        <v>43</v>
      </c>
      <c r="I39" s="13"/>
      <c r="J39" s="20">
        <v>1.6402349619411716</v>
      </c>
      <c r="K39" s="21">
        <v>39</v>
      </c>
      <c r="L39" s="13"/>
      <c r="M39" s="20">
        <v>1.2658148846245498</v>
      </c>
      <c r="N39" s="21">
        <v>47</v>
      </c>
      <c r="O39" s="13"/>
      <c r="P39" s="20">
        <v>5.335288609243778</v>
      </c>
      <c r="Q39" s="21">
        <v>47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 t="str">
        <f t="shared" si="14"/>
        <v>O</v>
      </c>
      <c r="AH39" s="13"/>
    </row>
    <row r="40" spans="1:34" ht="12" customHeight="1">
      <c r="A40" s="10"/>
      <c r="B40" s="11"/>
      <c r="C40" s="13"/>
      <c r="D40" s="20"/>
      <c r="E40" s="21"/>
      <c r="F40" s="13"/>
      <c r="G40" s="20"/>
      <c r="H40" s="21"/>
      <c r="I40" s="13"/>
      <c r="J40" s="20"/>
      <c r="K40" s="21"/>
      <c r="L40" s="13"/>
      <c r="M40" s="20"/>
      <c r="N40" s="21"/>
      <c r="O40" s="13"/>
      <c r="P40" s="20"/>
      <c r="Q40" s="2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</row>
    <row r="41" spans="1:34" ht="12" customHeight="1">
      <c r="A41" s="18" t="s">
        <v>48</v>
      </c>
      <c r="B41" s="11"/>
      <c r="C41" s="13"/>
      <c r="D41" s="20"/>
      <c r="E41" s="21"/>
      <c r="F41" s="13"/>
      <c r="G41" s="20"/>
      <c r="H41" s="21"/>
      <c r="I41" s="13"/>
      <c r="J41" s="20"/>
      <c r="K41" s="21"/>
      <c r="L41" s="13"/>
      <c r="M41" s="20"/>
      <c r="N41" s="21"/>
      <c r="O41" s="13"/>
      <c r="P41" s="20"/>
      <c r="Q41" s="21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</row>
    <row r="42" spans="1:34" ht="12" customHeight="1">
      <c r="A42" s="10" t="s">
        <v>49</v>
      </c>
      <c r="B42" s="11">
        <v>9</v>
      </c>
      <c r="C42" s="13"/>
      <c r="D42" s="20">
        <v>1.7048335527121292</v>
      </c>
      <c r="E42" s="21">
        <v>5</v>
      </c>
      <c r="F42" s="13"/>
      <c r="G42" s="20">
        <v>1.623937013738427</v>
      </c>
      <c r="H42" s="21">
        <v>3</v>
      </c>
      <c r="I42" s="13"/>
      <c r="J42" s="20">
        <v>2.1131861472861715</v>
      </c>
      <c r="K42" s="21">
        <v>4</v>
      </c>
      <c r="L42" s="13"/>
      <c r="M42" s="20">
        <v>1.9578400550648951</v>
      </c>
      <c r="N42" s="21">
        <v>1</v>
      </c>
      <c r="O42" s="13"/>
      <c r="P42" s="20">
        <v>7.3997967688016235</v>
      </c>
      <c r="Q42" s="21">
        <v>1</v>
      </c>
      <c r="R42" s="13"/>
      <c r="S42" s="13" t="str">
        <f>CHAR(65)</f>
        <v>A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</row>
    <row r="43" spans="1:34" ht="12" customHeight="1">
      <c r="A43" s="10" t="s">
        <v>50</v>
      </c>
      <c r="B43" s="11">
        <v>9</v>
      </c>
      <c r="C43" s="13"/>
      <c r="D43" s="20">
        <v>1.774794324853663</v>
      </c>
      <c r="E43" s="21">
        <v>2</v>
      </c>
      <c r="F43" s="13"/>
      <c r="G43" s="20">
        <v>1.5570165324030518</v>
      </c>
      <c r="H43" s="21">
        <v>4</v>
      </c>
      <c r="I43" s="13"/>
      <c r="J43" s="20">
        <v>1.968952807074576</v>
      </c>
      <c r="K43" s="21">
        <v>12</v>
      </c>
      <c r="L43" s="13"/>
      <c r="M43" s="20">
        <v>1.7700543304227911</v>
      </c>
      <c r="N43" s="21">
        <v>10</v>
      </c>
      <c r="O43" s="13"/>
      <c r="P43" s="20">
        <v>7.070817994754082</v>
      </c>
      <c r="Q43" s="21">
        <v>5</v>
      </c>
      <c r="R43" s="13"/>
      <c r="S43" s="13" t="str">
        <f>CHAR(65)</f>
        <v>A</v>
      </c>
      <c r="T43" s="13" t="str">
        <f>CHAR(66)</f>
        <v>B</v>
      </c>
      <c r="U43" s="13" t="str">
        <f>CHAR(67)</f>
        <v>C</v>
      </c>
      <c r="V43" s="13" t="str">
        <f>CHAR(68)</f>
        <v>D</v>
      </c>
      <c r="W43" s="13" t="str">
        <f aca="true" t="shared" si="15" ref="W43:W48">CHAR(69)</f>
        <v>E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ht="12" customHeight="1">
      <c r="A44" s="10" t="s">
        <v>51</v>
      </c>
      <c r="B44" s="11">
        <v>9</v>
      </c>
      <c r="C44" s="13"/>
      <c r="D44" s="20">
        <v>1.4894280174342462</v>
      </c>
      <c r="E44" s="21">
        <v>21</v>
      </c>
      <c r="F44" s="13"/>
      <c r="G44" s="20">
        <v>1.6611150589247459</v>
      </c>
      <c r="H44" s="21">
        <v>1</v>
      </c>
      <c r="I44" s="13"/>
      <c r="J44" s="20">
        <v>1.864970631573193</v>
      </c>
      <c r="K44" s="21">
        <v>21</v>
      </c>
      <c r="L44" s="13"/>
      <c r="M44" s="20">
        <v>1.7161528724236694</v>
      </c>
      <c r="N44" s="21">
        <v>17</v>
      </c>
      <c r="O44" s="13"/>
      <c r="P44" s="20">
        <v>6.7316665803558555</v>
      </c>
      <c r="Q44" s="21">
        <v>10</v>
      </c>
      <c r="R44" s="13"/>
      <c r="S44" s="13" t="str">
        <f>CHAR(65)</f>
        <v>A</v>
      </c>
      <c r="T44" s="13" t="str">
        <f>CHAR(66)</f>
        <v>B</v>
      </c>
      <c r="U44" s="13" t="str">
        <f>CHAR(67)</f>
        <v>C</v>
      </c>
      <c r="V44" s="13" t="str">
        <f>CHAR(68)</f>
        <v>D</v>
      </c>
      <c r="W44" s="13" t="str">
        <f t="shared" si="15"/>
        <v>E</v>
      </c>
      <c r="X44" s="13" t="str">
        <f aca="true" t="shared" si="16" ref="X44:X49">CHAR(70)</f>
        <v>F</v>
      </c>
      <c r="Y44" s="13" t="str">
        <f aca="true" t="shared" si="17" ref="Y44:Y50">CHAR(71)</f>
        <v>G</v>
      </c>
      <c r="Z44" s="13" t="str">
        <f aca="true" t="shared" si="18" ref="Z44:Z50">CHAR(72)</f>
        <v>H</v>
      </c>
      <c r="AA44" s="13" t="str">
        <f aca="true" t="shared" si="19" ref="AA44:AA51">CHAR(73)</f>
        <v>I</v>
      </c>
      <c r="AB44" s="13"/>
      <c r="AC44" s="13"/>
      <c r="AD44" s="13"/>
      <c r="AE44" s="13"/>
      <c r="AF44" s="13"/>
      <c r="AG44" s="13"/>
      <c r="AH44" s="13"/>
    </row>
    <row r="45" spans="1:34" ht="12" customHeight="1">
      <c r="A45" s="10" t="s">
        <v>52</v>
      </c>
      <c r="B45" s="11">
        <v>7</v>
      </c>
      <c r="C45" s="13"/>
      <c r="D45" s="20">
        <v>1.6496013641793383</v>
      </c>
      <c r="E45" s="21">
        <v>8</v>
      </c>
      <c r="F45" s="13"/>
      <c r="G45" s="20">
        <v>1.3726134282789082</v>
      </c>
      <c r="H45" s="21">
        <v>25</v>
      </c>
      <c r="I45" s="13"/>
      <c r="J45" s="20">
        <v>1.8498764448068634</v>
      </c>
      <c r="K45" s="21">
        <v>25</v>
      </c>
      <c r="L45" s="13"/>
      <c r="M45" s="20">
        <v>1.6831164949403357</v>
      </c>
      <c r="N45" s="21">
        <v>18</v>
      </c>
      <c r="O45" s="13"/>
      <c r="P45" s="20">
        <v>6.555207732205446</v>
      </c>
      <c r="Q45" s="21">
        <v>14</v>
      </c>
      <c r="R45" s="13"/>
      <c r="S45" s="13" t="str">
        <f>CHAR(65)</f>
        <v>A</v>
      </c>
      <c r="T45" s="13" t="str">
        <f>CHAR(66)</f>
        <v>B</v>
      </c>
      <c r="U45" s="13" t="str">
        <f>CHAR(67)</f>
        <v>C</v>
      </c>
      <c r="V45" s="13" t="str">
        <f>CHAR(68)</f>
        <v>D</v>
      </c>
      <c r="W45" s="13" t="str">
        <f t="shared" si="15"/>
        <v>E</v>
      </c>
      <c r="X45" s="13" t="str">
        <f t="shared" si="16"/>
        <v>F</v>
      </c>
      <c r="Y45" s="13" t="str">
        <f t="shared" si="17"/>
        <v>G</v>
      </c>
      <c r="Z45" s="13" t="str">
        <f t="shared" si="18"/>
        <v>H</v>
      </c>
      <c r="AA45" s="13" t="str">
        <f t="shared" si="19"/>
        <v>I</v>
      </c>
      <c r="AB45" s="13" t="str">
        <f aca="true" t="shared" si="20" ref="AB45:AB54">CHAR(74)</f>
        <v>J</v>
      </c>
      <c r="AC45" s="13"/>
      <c r="AD45" s="13"/>
      <c r="AE45" s="13"/>
      <c r="AF45" s="13"/>
      <c r="AG45" s="13"/>
      <c r="AH45" s="13"/>
    </row>
    <row r="46" spans="1:34" ht="12" customHeight="1">
      <c r="A46" s="10" t="s">
        <v>53</v>
      </c>
      <c r="B46" s="11">
        <v>8</v>
      </c>
      <c r="C46" s="13"/>
      <c r="D46" s="20">
        <v>1.3918511510263167</v>
      </c>
      <c r="E46" s="21">
        <v>31</v>
      </c>
      <c r="F46" s="13"/>
      <c r="G46" s="20">
        <v>1.3666649410490974</v>
      </c>
      <c r="H46" s="21">
        <v>28</v>
      </c>
      <c r="I46" s="13"/>
      <c r="J46" s="20">
        <v>2.0058497080589377</v>
      </c>
      <c r="K46" s="21">
        <v>8</v>
      </c>
      <c r="L46" s="13"/>
      <c r="M46" s="20">
        <v>1.7300629261008615</v>
      </c>
      <c r="N46" s="21">
        <v>13</v>
      </c>
      <c r="O46" s="13"/>
      <c r="P46" s="20">
        <v>6.4944287262352125</v>
      </c>
      <c r="Q46" s="21">
        <v>18</v>
      </c>
      <c r="R46" s="13"/>
      <c r="S46" s="13"/>
      <c r="T46" s="13" t="str">
        <f>CHAR(66)</f>
        <v>B</v>
      </c>
      <c r="U46" s="13" t="str">
        <f>CHAR(67)</f>
        <v>C</v>
      </c>
      <c r="V46" s="13" t="str">
        <f>CHAR(68)</f>
        <v>D</v>
      </c>
      <c r="W46" s="13" t="str">
        <f t="shared" si="15"/>
        <v>E</v>
      </c>
      <c r="X46" s="13" t="str">
        <f t="shared" si="16"/>
        <v>F</v>
      </c>
      <c r="Y46" s="13" t="str">
        <f t="shared" si="17"/>
        <v>G</v>
      </c>
      <c r="Z46" s="13" t="str">
        <f t="shared" si="18"/>
        <v>H</v>
      </c>
      <c r="AA46" s="13" t="str">
        <f t="shared" si="19"/>
        <v>I</v>
      </c>
      <c r="AB46" s="13" t="str">
        <f t="shared" si="20"/>
        <v>J</v>
      </c>
      <c r="AC46" s="13" t="str">
        <f aca="true" t="shared" si="21" ref="AC46:AC54">CHAR(75)</f>
        <v>K</v>
      </c>
      <c r="AD46" s="13"/>
      <c r="AE46" s="13"/>
      <c r="AF46" s="13"/>
      <c r="AG46" s="13"/>
      <c r="AH46" s="13"/>
    </row>
    <row r="47" spans="1:34" ht="12" customHeight="1">
      <c r="A47" s="10" t="s">
        <v>54</v>
      </c>
      <c r="B47" s="11">
        <v>9</v>
      </c>
      <c r="C47" s="13"/>
      <c r="D47" s="20">
        <v>1.6330317076195011</v>
      </c>
      <c r="E47" s="21">
        <v>10</v>
      </c>
      <c r="F47" s="13"/>
      <c r="G47" s="20">
        <v>1.3934331335832466</v>
      </c>
      <c r="H47" s="21">
        <v>20</v>
      </c>
      <c r="I47" s="13"/>
      <c r="J47" s="20">
        <v>1.8649706315731929</v>
      </c>
      <c r="K47" s="21">
        <v>22</v>
      </c>
      <c r="L47" s="13"/>
      <c r="M47" s="20">
        <v>1.4205642317833205</v>
      </c>
      <c r="N47" s="21">
        <v>41</v>
      </c>
      <c r="O47" s="13"/>
      <c r="P47" s="20">
        <v>6.311999704559261</v>
      </c>
      <c r="Q47" s="21">
        <v>24</v>
      </c>
      <c r="R47" s="13"/>
      <c r="S47" s="13"/>
      <c r="T47" s="13"/>
      <c r="U47" s="13" t="str">
        <f>CHAR(67)</f>
        <v>C</v>
      </c>
      <c r="V47" s="13" t="str">
        <f>CHAR(68)</f>
        <v>D</v>
      </c>
      <c r="W47" s="13" t="str">
        <f t="shared" si="15"/>
        <v>E</v>
      </c>
      <c r="X47" s="13" t="str">
        <f t="shared" si="16"/>
        <v>F</v>
      </c>
      <c r="Y47" s="13" t="str">
        <f t="shared" si="17"/>
        <v>G</v>
      </c>
      <c r="Z47" s="13" t="str">
        <f t="shared" si="18"/>
        <v>H</v>
      </c>
      <c r="AA47" s="13" t="str">
        <f t="shared" si="19"/>
        <v>I</v>
      </c>
      <c r="AB47" s="13" t="str">
        <f t="shared" si="20"/>
        <v>J</v>
      </c>
      <c r="AC47" s="13" t="str">
        <f t="shared" si="21"/>
        <v>K</v>
      </c>
      <c r="AD47" s="13" t="str">
        <f aca="true" t="shared" si="22" ref="AD47:AD54">CHAR(76)</f>
        <v>L</v>
      </c>
      <c r="AE47" s="13" t="str">
        <f aca="true" t="shared" si="23" ref="AE47:AE55">CHAR(77)</f>
        <v>M</v>
      </c>
      <c r="AF47" s="13"/>
      <c r="AG47" s="13"/>
      <c r="AH47" s="13"/>
    </row>
    <row r="48" spans="1:34" ht="12" customHeight="1">
      <c r="A48" s="10" t="s">
        <v>55</v>
      </c>
      <c r="B48" s="11">
        <v>9</v>
      </c>
      <c r="C48" s="13"/>
      <c r="D48" s="20">
        <v>1.4157850993905259</v>
      </c>
      <c r="E48" s="21">
        <v>29</v>
      </c>
      <c r="F48" s="13"/>
      <c r="G48" s="20">
        <v>1.36815206285655</v>
      </c>
      <c r="H48" s="21">
        <v>26</v>
      </c>
      <c r="I48" s="13"/>
      <c r="J48" s="20">
        <v>1.9270245105014383</v>
      </c>
      <c r="K48" s="21">
        <v>17</v>
      </c>
      <c r="L48" s="13"/>
      <c r="M48" s="20">
        <v>1.5179346075236704</v>
      </c>
      <c r="N48" s="21">
        <v>32</v>
      </c>
      <c r="O48" s="13"/>
      <c r="P48" s="20">
        <v>6.228896280272185</v>
      </c>
      <c r="Q48" s="21">
        <v>27</v>
      </c>
      <c r="R48" s="13"/>
      <c r="S48" s="13"/>
      <c r="T48" s="13"/>
      <c r="U48" s="13"/>
      <c r="V48" s="13"/>
      <c r="W48" s="13" t="str">
        <f t="shared" si="15"/>
        <v>E</v>
      </c>
      <c r="X48" s="13" t="str">
        <f t="shared" si="16"/>
        <v>F</v>
      </c>
      <c r="Y48" s="13" t="str">
        <f t="shared" si="17"/>
        <v>G</v>
      </c>
      <c r="Z48" s="13" t="str">
        <f t="shared" si="18"/>
        <v>H</v>
      </c>
      <c r="AA48" s="13" t="str">
        <f t="shared" si="19"/>
        <v>I</v>
      </c>
      <c r="AB48" s="13" t="str">
        <f t="shared" si="20"/>
        <v>J</v>
      </c>
      <c r="AC48" s="13" t="str">
        <f t="shared" si="21"/>
        <v>K</v>
      </c>
      <c r="AD48" s="13" t="str">
        <f t="shared" si="22"/>
        <v>L</v>
      </c>
      <c r="AE48" s="13" t="str">
        <f t="shared" si="23"/>
        <v>M</v>
      </c>
      <c r="AF48" s="13" t="str">
        <f aca="true" t="shared" si="24" ref="AF48:AF55">CHAR(78)</f>
        <v>N</v>
      </c>
      <c r="AG48" s="13"/>
      <c r="AH48" s="13"/>
    </row>
    <row r="49" spans="1:34" ht="12" customHeight="1">
      <c r="A49" s="10" t="s">
        <v>56</v>
      </c>
      <c r="B49" s="11">
        <v>9</v>
      </c>
      <c r="C49" s="13"/>
      <c r="D49" s="20">
        <v>1.437877974803642</v>
      </c>
      <c r="E49" s="21">
        <v>27</v>
      </c>
      <c r="F49" s="13"/>
      <c r="G49" s="20">
        <v>1.31461567778825</v>
      </c>
      <c r="H49" s="21">
        <v>34</v>
      </c>
      <c r="I49" s="13"/>
      <c r="J49" s="20">
        <v>1.828073730588831</v>
      </c>
      <c r="K49" s="21">
        <v>27</v>
      </c>
      <c r="L49" s="13"/>
      <c r="M49" s="20">
        <v>1.5753135789420911</v>
      </c>
      <c r="N49" s="21">
        <v>26</v>
      </c>
      <c r="O49" s="13"/>
      <c r="P49" s="20">
        <v>6.155880962122815</v>
      </c>
      <c r="Q49" s="21">
        <v>28</v>
      </c>
      <c r="R49" s="13"/>
      <c r="S49" s="13"/>
      <c r="T49" s="13"/>
      <c r="U49" s="13"/>
      <c r="V49" s="13"/>
      <c r="W49" s="13"/>
      <c r="X49" s="13" t="str">
        <f t="shared" si="16"/>
        <v>F</v>
      </c>
      <c r="Y49" s="13" t="str">
        <f t="shared" si="17"/>
        <v>G</v>
      </c>
      <c r="Z49" s="13" t="str">
        <f t="shared" si="18"/>
        <v>H</v>
      </c>
      <c r="AA49" s="13" t="str">
        <f t="shared" si="19"/>
        <v>I</v>
      </c>
      <c r="AB49" s="13" t="str">
        <f t="shared" si="20"/>
        <v>J</v>
      </c>
      <c r="AC49" s="13" t="str">
        <f t="shared" si="21"/>
        <v>K</v>
      </c>
      <c r="AD49" s="13" t="str">
        <f t="shared" si="22"/>
        <v>L</v>
      </c>
      <c r="AE49" s="13" t="str">
        <f t="shared" si="23"/>
        <v>M</v>
      </c>
      <c r="AF49" s="13" t="str">
        <f t="shared" si="24"/>
        <v>N</v>
      </c>
      <c r="AG49" s="13" t="str">
        <f aca="true" t="shared" si="25" ref="AG49:AG55">CHAR(79)</f>
        <v>O</v>
      </c>
      <c r="AH49" s="13"/>
    </row>
    <row r="50" spans="1:34" ht="12" customHeight="1">
      <c r="A50" s="10" t="s">
        <v>57</v>
      </c>
      <c r="B50" s="11">
        <v>9</v>
      </c>
      <c r="C50" s="13"/>
      <c r="D50" s="20">
        <v>1.3863279321730377</v>
      </c>
      <c r="E50" s="21">
        <v>32</v>
      </c>
      <c r="F50" s="13"/>
      <c r="G50" s="20">
        <v>1.4187142043099443</v>
      </c>
      <c r="H50" s="21">
        <v>18</v>
      </c>
      <c r="I50" s="13"/>
      <c r="J50" s="20">
        <v>1.8582621041214908</v>
      </c>
      <c r="K50" s="21">
        <v>24</v>
      </c>
      <c r="L50" s="13"/>
      <c r="M50" s="20">
        <v>1.4017856593191103</v>
      </c>
      <c r="N50" s="21">
        <v>42</v>
      </c>
      <c r="O50" s="13"/>
      <c r="P50" s="20">
        <v>6.065089899923583</v>
      </c>
      <c r="Q50" s="21">
        <v>30</v>
      </c>
      <c r="R50" s="13"/>
      <c r="S50" s="13"/>
      <c r="T50" s="13"/>
      <c r="U50" s="13"/>
      <c r="V50" s="13"/>
      <c r="W50" s="13"/>
      <c r="X50" s="13"/>
      <c r="Y50" s="13" t="str">
        <f t="shared" si="17"/>
        <v>G</v>
      </c>
      <c r="Z50" s="13" t="str">
        <f t="shared" si="18"/>
        <v>H</v>
      </c>
      <c r="AA50" s="13" t="str">
        <f t="shared" si="19"/>
        <v>I</v>
      </c>
      <c r="AB50" s="13" t="str">
        <f t="shared" si="20"/>
        <v>J</v>
      </c>
      <c r="AC50" s="13" t="str">
        <f t="shared" si="21"/>
        <v>K</v>
      </c>
      <c r="AD50" s="13" t="str">
        <f t="shared" si="22"/>
        <v>L</v>
      </c>
      <c r="AE50" s="13" t="str">
        <f t="shared" si="23"/>
        <v>M</v>
      </c>
      <c r="AF50" s="13" t="str">
        <f t="shared" si="24"/>
        <v>N</v>
      </c>
      <c r="AG50" s="13" t="str">
        <f t="shared" si="25"/>
        <v>O</v>
      </c>
      <c r="AH50" s="13"/>
    </row>
    <row r="51" spans="1:34" ht="12" customHeight="1">
      <c r="A51" s="10" t="s">
        <v>58</v>
      </c>
      <c r="B51" s="11">
        <v>9</v>
      </c>
      <c r="C51" s="13"/>
      <c r="D51" s="20">
        <v>1.0512526550741097</v>
      </c>
      <c r="E51" s="21">
        <v>47</v>
      </c>
      <c r="F51" s="13"/>
      <c r="G51" s="20">
        <v>1.1867232023473115</v>
      </c>
      <c r="H51" s="21">
        <v>46</v>
      </c>
      <c r="I51" s="13"/>
      <c r="J51" s="20">
        <v>1.9471500928565442</v>
      </c>
      <c r="K51" s="21">
        <v>16</v>
      </c>
      <c r="L51" s="13"/>
      <c r="M51" s="20">
        <v>1.724846655971914</v>
      </c>
      <c r="N51" s="21">
        <v>14</v>
      </c>
      <c r="O51" s="13"/>
      <c r="P51" s="20">
        <v>5.909972606249879</v>
      </c>
      <c r="Q51" s="21">
        <v>38</v>
      </c>
      <c r="R51" s="13"/>
      <c r="S51" s="13"/>
      <c r="T51" s="13"/>
      <c r="U51" s="13"/>
      <c r="V51" s="13"/>
      <c r="W51" s="13"/>
      <c r="X51" s="13"/>
      <c r="Y51" s="13"/>
      <c r="Z51" s="13"/>
      <c r="AA51" s="13" t="str">
        <f t="shared" si="19"/>
        <v>I</v>
      </c>
      <c r="AB51" s="13" t="str">
        <f t="shared" si="20"/>
        <v>J</v>
      </c>
      <c r="AC51" s="13" t="str">
        <f t="shared" si="21"/>
        <v>K</v>
      </c>
      <c r="AD51" s="13" t="str">
        <f t="shared" si="22"/>
        <v>L</v>
      </c>
      <c r="AE51" s="13" t="str">
        <f t="shared" si="23"/>
        <v>M</v>
      </c>
      <c r="AF51" s="13" t="str">
        <f t="shared" si="24"/>
        <v>N</v>
      </c>
      <c r="AG51" s="13" t="str">
        <f t="shared" si="25"/>
        <v>O</v>
      </c>
      <c r="AH51" s="13"/>
    </row>
    <row r="52" spans="1:34" ht="12" customHeight="1">
      <c r="A52" s="10" t="s">
        <v>59</v>
      </c>
      <c r="B52" s="11">
        <v>9</v>
      </c>
      <c r="C52" s="13"/>
      <c r="D52" s="20">
        <v>1.54650127891813</v>
      </c>
      <c r="E52" s="21">
        <v>19</v>
      </c>
      <c r="F52" s="13"/>
      <c r="G52" s="20">
        <v>1.391946011775794</v>
      </c>
      <c r="H52" s="21">
        <v>21</v>
      </c>
      <c r="I52" s="13"/>
      <c r="J52" s="20">
        <v>1.5597326325207463</v>
      </c>
      <c r="K52" s="21">
        <v>43</v>
      </c>
      <c r="L52" s="13"/>
      <c r="M52" s="20">
        <v>1.3649240170745491</v>
      </c>
      <c r="N52" s="21">
        <v>44</v>
      </c>
      <c r="O52" s="13"/>
      <c r="P52" s="20">
        <v>5.8631039402892196</v>
      </c>
      <c r="Q52" s="21">
        <v>39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 t="str">
        <f t="shared" si="20"/>
        <v>J</v>
      </c>
      <c r="AC52" s="13" t="str">
        <f t="shared" si="21"/>
        <v>K</v>
      </c>
      <c r="AD52" s="13" t="str">
        <f t="shared" si="22"/>
        <v>L</v>
      </c>
      <c r="AE52" s="13" t="str">
        <f t="shared" si="23"/>
        <v>M</v>
      </c>
      <c r="AF52" s="13" t="str">
        <f t="shared" si="24"/>
        <v>N</v>
      </c>
      <c r="AG52" s="13" t="str">
        <f t="shared" si="25"/>
        <v>O</v>
      </c>
      <c r="AH52" s="13"/>
    </row>
    <row r="53" spans="1:34" ht="12" customHeight="1">
      <c r="A53" s="10" t="s">
        <v>60</v>
      </c>
      <c r="B53" s="11">
        <v>9</v>
      </c>
      <c r="C53" s="13"/>
      <c r="D53" s="20">
        <v>1.3955332969285028</v>
      </c>
      <c r="E53" s="21">
        <v>30</v>
      </c>
      <c r="F53" s="13"/>
      <c r="G53" s="20">
        <v>1.2149785166889144</v>
      </c>
      <c r="H53" s="21">
        <v>44</v>
      </c>
      <c r="I53" s="13"/>
      <c r="J53" s="20">
        <v>1.717383027635746</v>
      </c>
      <c r="K53" s="21">
        <v>36</v>
      </c>
      <c r="L53" s="13"/>
      <c r="M53" s="20">
        <v>1.5301059044912142</v>
      </c>
      <c r="N53" s="21">
        <v>30</v>
      </c>
      <c r="O53" s="13"/>
      <c r="P53" s="20">
        <v>5.858000745744378</v>
      </c>
      <c r="Q53" s="21">
        <v>40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 t="str">
        <f t="shared" si="20"/>
        <v>J</v>
      </c>
      <c r="AC53" s="13" t="str">
        <f t="shared" si="21"/>
        <v>K</v>
      </c>
      <c r="AD53" s="13" t="str">
        <f t="shared" si="22"/>
        <v>L</v>
      </c>
      <c r="AE53" s="13" t="str">
        <f t="shared" si="23"/>
        <v>M</v>
      </c>
      <c r="AF53" s="13" t="str">
        <f t="shared" si="24"/>
        <v>N</v>
      </c>
      <c r="AG53" s="13" t="str">
        <f t="shared" si="25"/>
        <v>O</v>
      </c>
      <c r="AH53" s="13"/>
    </row>
    <row r="54" spans="1:34" ht="12" customHeight="1">
      <c r="A54" s="10" t="s">
        <v>61</v>
      </c>
      <c r="B54" s="11">
        <v>9</v>
      </c>
      <c r="C54" s="13"/>
      <c r="D54" s="20">
        <v>1.473042468169519</v>
      </c>
      <c r="E54" s="21">
        <v>23</v>
      </c>
      <c r="F54" s="13"/>
      <c r="G54" s="20">
        <v>1.2759505107944777</v>
      </c>
      <c r="H54" s="21">
        <v>39</v>
      </c>
      <c r="I54" s="13"/>
      <c r="J54" s="20">
        <v>1.6318493026265437</v>
      </c>
      <c r="K54" s="21">
        <v>41</v>
      </c>
      <c r="L54" s="13"/>
      <c r="M54" s="20">
        <v>1.4362130421701624</v>
      </c>
      <c r="N54" s="21">
        <v>40</v>
      </c>
      <c r="O54" s="13"/>
      <c r="P54" s="20">
        <v>5.8170553237607034</v>
      </c>
      <c r="Q54" s="21">
        <v>41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 t="str">
        <f t="shared" si="20"/>
        <v>J</v>
      </c>
      <c r="AC54" s="13" t="str">
        <f t="shared" si="21"/>
        <v>K</v>
      </c>
      <c r="AD54" s="13" t="str">
        <f t="shared" si="22"/>
        <v>L</v>
      </c>
      <c r="AE54" s="13" t="str">
        <f t="shared" si="23"/>
        <v>M</v>
      </c>
      <c r="AF54" s="13" t="str">
        <f t="shared" si="24"/>
        <v>N</v>
      </c>
      <c r="AG54" s="13" t="str">
        <f t="shared" si="25"/>
        <v>O</v>
      </c>
      <c r="AH54" s="13"/>
    </row>
    <row r="55" spans="1:34" ht="12" customHeight="1">
      <c r="A55" s="10" t="s">
        <v>62</v>
      </c>
      <c r="B55" s="11">
        <v>9</v>
      </c>
      <c r="C55" s="13"/>
      <c r="D55" s="20">
        <v>1.3403011083957126</v>
      </c>
      <c r="E55" s="21">
        <v>37</v>
      </c>
      <c r="F55" s="13"/>
      <c r="G55" s="20">
        <v>1.2744633889870252</v>
      </c>
      <c r="H55" s="21">
        <v>40</v>
      </c>
      <c r="I55" s="13"/>
      <c r="J55" s="20">
        <v>1.5144500722217562</v>
      </c>
      <c r="K55" s="21">
        <v>46</v>
      </c>
      <c r="L55" s="13"/>
      <c r="M55" s="20">
        <v>1.3701402872034967</v>
      </c>
      <c r="N55" s="21">
        <v>43</v>
      </c>
      <c r="O55" s="13"/>
      <c r="P55" s="20">
        <v>5.49935485680799</v>
      </c>
      <c r="Q55" s="21">
        <v>45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 t="str">
        <f t="shared" si="23"/>
        <v>M</v>
      </c>
      <c r="AF55" s="13" t="str">
        <f t="shared" si="24"/>
        <v>N</v>
      </c>
      <c r="AG55" s="13" t="str">
        <f t="shared" si="25"/>
        <v>O</v>
      </c>
      <c r="AH55" s="13"/>
    </row>
    <row r="56" spans="1:34" ht="12" customHeight="1">
      <c r="A56" s="10"/>
      <c r="B56" s="11"/>
      <c r="C56" s="13"/>
      <c r="D56" s="19"/>
      <c r="E56" s="13"/>
      <c r="F56" s="13"/>
      <c r="G56" s="19"/>
      <c r="H56" s="13"/>
      <c r="I56" s="13"/>
      <c r="J56" s="19"/>
      <c r="K56" s="13"/>
      <c r="L56" s="13"/>
      <c r="M56" s="19"/>
      <c r="N56" s="13"/>
      <c r="O56" s="13"/>
      <c r="P56" s="19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1:34" ht="12" customHeight="1">
      <c r="A57" s="10" t="s">
        <v>63</v>
      </c>
      <c r="B57" s="11"/>
      <c r="C57" s="13"/>
      <c r="D57" s="37">
        <v>1.4733675938183284</v>
      </c>
      <c r="E57" s="37"/>
      <c r="F57" s="13"/>
      <c r="G57" s="37">
        <v>1.3915663211015508</v>
      </c>
      <c r="H57" s="37"/>
      <c r="I57" s="13"/>
      <c r="J57" s="37">
        <v>1.8418119384021567</v>
      </c>
      <c r="K57" s="37"/>
      <c r="L57" s="13"/>
      <c r="M57" s="37">
        <v>1.6037514998507558</v>
      </c>
      <c r="N57" s="37"/>
      <c r="O57" s="13"/>
      <c r="P57" s="37">
        <v>6.310497353172794</v>
      </c>
      <c r="Q57" s="37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12" customHeight="1">
      <c r="A58" s="10" t="s">
        <v>64</v>
      </c>
      <c r="B58" s="11"/>
      <c r="C58" s="13"/>
      <c r="D58" s="36">
        <v>20.365167211638354</v>
      </c>
      <c r="E58" s="36"/>
      <c r="F58" s="20"/>
      <c r="G58" s="36">
        <v>12.42365108712771</v>
      </c>
      <c r="H58" s="36"/>
      <c r="I58" s="20"/>
      <c r="J58" s="36">
        <v>15.390462214253517</v>
      </c>
      <c r="K58" s="36"/>
      <c r="L58" s="20"/>
      <c r="M58" s="36">
        <v>14.2928671255374</v>
      </c>
      <c r="N58" s="36"/>
      <c r="O58" s="20"/>
      <c r="P58" s="36">
        <v>11.284689875601499</v>
      </c>
      <c r="Q58" s="36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</row>
    <row r="59" spans="1:34" ht="12" customHeight="1">
      <c r="A59" s="10" t="s">
        <v>65</v>
      </c>
      <c r="B59" s="11"/>
      <c r="C59" s="13"/>
      <c r="D59" s="37">
        <v>0.3561614779833789</v>
      </c>
      <c r="E59" s="37"/>
      <c r="F59" s="13"/>
      <c r="G59" s="37">
        <v>0.20521117467324237</v>
      </c>
      <c r="H59" s="37"/>
      <c r="I59" s="13"/>
      <c r="J59" s="37">
        <v>0.33646879884830594</v>
      </c>
      <c r="K59" s="37"/>
      <c r="L59" s="13"/>
      <c r="M59" s="37">
        <v>0.27208480145208375</v>
      </c>
      <c r="N59" s="37"/>
      <c r="O59" s="13"/>
      <c r="P59" s="37">
        <v>0.8452809245840596</v>
      </c>
      <c r="Q59" s="37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</row>
    <row r="60" spans="1:34" ht="12" customHeight="1" thickBot="1">
      <c r="A60" s="22"/>
      <c r="B60" s="23"/>
      <c r="C60" s="13"/>
      <c r="D60" s="19"/>
      <c r="E60" s="13"/>
      <c r="F60" s="13"/>
      <c r="G60" s="19"/>
      <c r="H60" s="13"/>
      <c r="I60" s="13"/>
      <c r="J60" s="19"/>
      <c r="K60" s="13"/>
      <c r="L60" s="13"/>
      <c r="M60" s="19"/>
      <c r="N60" s="13"/>
      <c r="O60" s="13"/>
      <c r="P60" s="19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</row>
    <row r="61" spans="1:34" ht="12" customHeight="1" thickTop="1">
      <c r="A61" s="24" t="s">
        <v>66</v>
      </c>
      <c r="B61" s="25"/>
      <c r="C61" s="9"/>
      <c r="D61" s="26"/>
      <c r="E61" s="9"/>
      <c r="F61" s="9"/>
      <c r="G61" s="26"/>
      <c r="H61" s="9"/>
      <c r="I61" s="9"/>
      <c r="J61" s="26"/>
      <c r="K61" s="9"/>
      <c r="L61" s="9"/>
      <c r="M61" s="26"/>
      <c r="N61" s="9"/>
      <c r="O61" s="9"/>
      <c r="P61" s="26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2" customHeight="1">
      <c r="A62" s="22" t="s">
        <v>67</v>
      </c>
      <c r="B62" s="23"/>
      <c r="C62" s="13"/>
      <c r="D62" s="19"/>
      <c r="E62" s="13"/>
      <c r="F62" s="13"/>
      <c r="G62" s="19"/>
      <c r="H62" s="13"/>
      <c r="I62" s="13"/>
      <c r="J62" s="19"/>
      <c r="K62" s="13"/>
      <c r="L62" s="13"/>
      <c r="M62" s="19"/>
      <c r="N62" s="13"/>
      <c r="O62" s="13"/>
      <c r="P62" s="19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ht="12" customHeight="1">
      <c r="A63" s="22" t="s">
        <v>68</v>
      </c>
      <c r="B63" s="23"/>
      <c r="C63" s="13"/>
      <c r="D63" s="19"/>
      <c r="E63" s="13"/>
      <c r="F63" s="13"/>
      <c r="G63" s="19"/>
      <c r="H63" s="13"/>
      <c r="I63" s="13"/>
      <c r="J63" s="19"/>
      <c r="K63" s="13"/>
      <c r="L63" s="13"/>
      <c r="M63" s="19"/>
      <c r="N63" s="13"/>
      <c r="O63" s="13"/>
      <c r="P63" s="19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ht="12.75">
      <c r="A64" s="22" t="s">
        <v>69</v>
      </c>
      <c r="B64" s="27"/>
      <c r="C64" s="28"/>
      <c r="D64" s="29"/>
      <c r="E64" s="28"/>
      <c r="F64" s="28"/>
      <c r="G64" s="29"/>
      <c r="H64" s="28"/>
      <c r="I64" s="28"/>
      <c r="J64" s="29"/>
      <c r="K64" s="28"/>
      <c r="L64" s="28"/>
      <c r="M64" s="29"/>
      <c r="N64" s="28"/>
      <c r="O64" s="28"/>
      <c r="P64" s="29"/>
      <c r="Q64" s="28"/>
      <c r="R64" s="28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8"/>
    </row>
    <row r="65" spans="1:34" ht="12.75">
      <c r="A65" s="42" t="s">
        <v>70</v>
      </c>
      <c r="B65" s="27"/>
      <c r="C65" s="28"/>
      <c r="D65" s="29"/>
      <c r="E65" s="28"/>
      <c r="F65" s="28"/>
      <c r="G65" s="29"/>
      <c r="H65" s="28"/>
      <c r="I65" s="28"/>
      <c r="J65" s="29"/>
      <c r="K65" s="28"/>
      <c r="L65" s="28"/>
      <c r="M65" s="29"/>
      <c r="N65" s="28"/>
      <c r="O65" s="28"/>
      <c r="P65" s="29"/>
      <c r="Q65" s="28"/>
      <c r="R65" s="2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28"/>
    </row>
    <row r="66" spans="1:34" ht="12.75">
      <c r="A66" s="31"/>
      <c r="B66" s="27"/>
      <c r="C66" s="28"/>
      <c r="D66" s="29"/>
      <c r="E66" s="28"/>
      <c r="F66" s="28"/>
      <c r="G66" s="29"/>
      <c r="H66" s="28"/>
      <c r="I66" s="28"/>
      <c r="J66" s="29"/>
      <c r="K66" s="28"/>
      <c r="L66" s="28"/>
      <c r="M66" s="29"/>
      <c r="N66" s="28"/>
      <c r="O66" s="28"/>
      <c r="P66" s="29"/>
      <c r="Q66" s="28"/>
      <c r="R66" s="28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28"/>
    </row>
    <row r="67" spans="1:34" ht="12.75">
      <c r="A67" s="31"/>
      <c r="B67" s="27"/>
      <c r="C67" s="28"/>
      <c r="D67" s="29"/>
      <c r="E67" s="28"/>
      <c r="F67" s="28"/>
      <c r="G67" s="29"/>
      <c r="H67" s="28"/>
      <c r="I67" s="28"/>
      <c r="J67" s="29"/>
      <c r="K67" s="28"/>
      <c r="L67" s="28"/>
      <c r="M67" s="29"/>
      <c r="N67" s="28"/>
      <c r="O67" s="28"/>
      <c r="P67" s="29"/>
      <c r="Q67" s="28"/>
      <c r="R67" s="28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28"/>
    </row>
    <row r="68" spans="1:34" ht="12.75">
      <c r="A68" s="31"/>
      <c r="B68" s="27"/>
      <c r="C68" s="28"/>
      <c r="D68" s="29"/>
      <c r="E68" s="28"/>
      <c r="F68" s="28"/>
      <c r="G68" s="29"/>
      <c r="H68" s="28"/>
      <c r="I68" s="28"/>
      <c r="J68" s="29"/>
      <c r="K68" s="28"/>
      <c r="L68" s="28"/>
      <c r="M68" s="29"/>
      <c r="N68" s="28"/>
      <c r="O68" s="28"/>
      <c r="P68" s="29"/>
      <c r="Q68" s="28"/>
      <c r="R68" s="28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28"/>
    </row>
    <row r="69" spans="1:34" ht="12.75">
      <c r="A69" s="31"/>
      <c r="B69" s="27"/>
      <c r="C69" s="28"/>
      <c r="D69" s="29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28"/>
    </row>
    <row r="70" spans="1:34" ht="12.75">
      <c r="A70" s="31"/>
      <c r="B70" s="27"/>
      <c r="C70" s="28"/>
      <c r="D70" s="29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28"/>
    </row>
    <row r="71" spans="1:34" ht="12.75">
      <c r="A71" s="31"/>
      <c r="B71" s="27"/>
      <c r="C71" s="28"/>
      <c r="D71" s="29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28"/>
    </row>
    <row r="72" spans="1:34" ht="12.75">
      <c r="A72" s="31"/>
      <c r="B72" s="27"/>
      <c r="C72" s="28"/>
      <c r="D72" s="29"/>
      <c r="E72" s="28"/>
      <c r="F72" s="28"/>
      <c r="G72" s="29"/>
      <c r="H72" s="28"/>
      <c r="I72" s="28"/>
      <c r="J72" s="29"/>
      <c r="K72" s="28"/>
      <c r="L72" s="28"/>
      <c r="M72" s="29"/>
      <c r="N72" s="28"/>
      <c r="O72" s="28"/>
      <c r="P72" s="29"/>
      <c r="Q72" s="28"/>
      <c r="R72" s="2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28"/>
    </row>
    <row r="73" spans="1:34" ht="12.75">
      <c r="A73" s="31"/>
      <c r="B73" s="27"/>
      <c r="C73" s="28"/>
      <c r="D73" s="29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28"/>
    </row>
    <row r="74" spans="1:34" ht="12.75">
      <c r="A74" s="31"/>
      <c r="B74" s="27"/>
      <c r="C74" s="28"/>
      <c r="D74" s="29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28"/>
    </row>
    <row r="75" spans="1:34" ht="12.75">
      <c r="A75" s="31"/>
      <c r="B75" s="27"/>
      <c r="C75" s="28"/>
      <c r="D75" s="29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28"/>
    </row>
    <row r="76" spans="1:34" ht="12.75">
      <c r="A76" s="31"/>
      <c r="B76" s="27"/>
      <c r="C76" s="28"/>
      <c r="D76" s="29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28"/>
    </row>
    <row r="77" spans="1:34" ht="12.75">
      <c r="A77" s="31"/>
      <c r="B77" s="27"/>
      <c r="C77" s="28"/>
      <c r="D77" s="29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28"/>
    </row>
    <row r="78" spans="1:34" ht="12.75">
      <c r="A78" s="31"/>
      <c r="B78" s="27"/>
      <c r="C78" s="28"/>
      <c r="D78" s="29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28"/>
    </row>
    <row r="79" spans="1:34" ht="12.75">
      <c r="A79" s="31"/>
      <c r="B79" s="27"/>
      <c r="C79" s="28"/>
      <c r="D79" s="29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28"/>
    </row>
    <row r="80" spans="1:34" ht="12.75">
      <c r="A80" s="31"/>
      <c r="B80" s="27"/>
      <c r="C80" s="28"/>
      <c r="D80" s="29"/>
      <c r="E80" s="28"/>
      <c r="F80" s="28"/>
      <c r="G80" s="29"/>
      <c r="H80" s="28"/>
      <c r="I80" s="28"/>
      <c r="J80" s="29"/>
      <c r="K80" s="28"/>
      <c r="L80" s="28"/>
      <c r="M80" s="29"/>
      <c r="N80" s="28"/>
      <c r="O80" s="28"/>
      <c r="P80" s="29"/>
      <c r="Q80" s="28"/>
      <c r="R80" s="2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28"/>
    </row>
    <row r="81" spans="1:34" ht="12.75">
      <c r="A81" s="31"/>
      <c r="B81" s="27"/>
      <c r="C81" s="28"/>
      <c r="D81" s="29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28"/>
    </row>
    <row r="82" spans="1:34" ht="12.75">
      <c r="A82" s="31"/>
      <c r="B82" s="27"/>
      <c r="C82" s="28"/>
      <c r="D82" s="29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28"/>
    </row>
    <row r="83" spans="1:34" ht="12.75">
      <c r="A83" s="31"/>
      <c r="B83" s="27"/>
      <c r="C83" s="28"/>
      <c r="D83" s="29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28"/>
    </row>
    <row r="84" spans="1:34" ht="12.75">
      <c r="A84" s="31"/>
      <c r="B84" s="27"/>
      <c r="C84" s="28"/>
      <c r="D84" s="29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28"/>
    </row>
    <row r="85" spans="1:34" ht="12.75">
      <c r="A85" s="31"/>
      <c r="B85" s="27"/>
      <c r="C85" s="28"/>
      <c r="D85" s="29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28"/>
    </row>
    <row r="86" spans="1:34" ht="12.75">
      <c r="A86" s="31"/>
      <c r="B86" s="27"/>
      <c r="C86" s="28"/>
      <c r="D86" s="29"/>
      <c r="E86" s="28"/>
      <c r="F86" s="28"/>
      <c r="G86" s="29"/>
      <c r="H86" s="28"/>
      <c r="I86" s="28"/>
      <c r="J86" s="29"/>
      <c r="K86" s="28"/>
      <c r="L86" s="28"/>
      <c r="M86" s="29"/>
      <c r="N86" s="28"/>
      <c r="O86" s="28"/>
      <c r="P86" s="29"/>
      <c r="Q86" s="28"/>
      <c r="R86" s="2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28"/>
    </row>
    <row r="87" spans="1:34" ht="12.75">
      <c r="A87" s="31"/>
      <c r="B87" s="27"/>
      <c r="C87" s="28"/>
      <c r="D87" s="29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28"/>
    </row>
    <row r="88" spans="1:34" ht="12.75">
      <c r="A88" s="31"/>
      <c r="B88" s="27"/>
      <c r="C88" s="28"/>
      <c r="D88" s="29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28"/>
    </row>
    <row r="89" spans="1:34" ht="12.75">
      <c r="A89" s="31"/>
      <c r="B89" s="27"/>
      <c r="C89" s="28"/>
      <c r="D89" s="29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28"/>
    </row>
    <row r="90" spans="1:34" ht="12.75">
      <c r="A90" s="31"/>
      <c r="B90" s="27"/>
      <c r="C90" s="28"/>
      <c r="D90" s="29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28"/>
    </row>
    <row r="91" spans="1:34" ht="12.75">
      <c r="A91" s="31"/>
      <c r="B91" s="27"/>
      <c r="C91" s="28"/>
      <c r="D91" s="29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28"/>
    </row>
    <row r="92" spans="1:34" ht="12.75">
      <c r="A92" s="31"/>
      <c r="B92" s="27"/>
      <c r="C92" s="28"/>
      <c r="D92" s="29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28"/>
    </row>
    <row r="93" spans="1:34" ht="12.75">
      <c r="A93" s="31"/>
      <c r="B93" s="27"/>
      <c r="C93" s="28"/>
      <c r="D93" s="29"/>
      <c r="E93" s="28"/>
      <c r="F93" s="28"/>
      <c r="G93" s="29"/>
      <c r="H93" s="28"/>
      <c r="I93" s="28"/>
      <c r="J93" s="29"/>
      <c r="K93" s="28"/>
      <c r="L93" s="28"/>
      <c r="M93" s="29"/>
      <c r="N93" s="28"/>
      <c r="O93" s="28"/>
      <c r="P93" s="29"/>
      <c r="Q93" s="28"/>
      <c r="R93" s="28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28"/>
    </row>
    <row r="94" spans="1:34" ht="12.75">
      <c r="A94" s="31"/>
      <c r="B94" s="27"/>
      <c r="C94" s="28"/>
      <c r="D94" s="29"/>
      <c r="E94" s="28"/>
      <c r="F94" s="28"/>
      <c r="G94" s="29"/>
      <c r="H94" s="28"/>
      <c r="I94" s="28"/>
      <c r="J94" s="29"/>
      <c r="K94" s="28"/>
      <c r="L94" s="28"/>
      <c r="M94" s="29"/>
      <c r="N94" s="28"/>
      <c r="O94" s="28"/>
      <c r="P94" s="29"/>
      <c r="Q94" s="28"/>
      <c r="R94" s="28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28"/>
    </row>
    <row r="95" spans="1:34" ht="12.75">
      <c r="A95" s="31"/>
      <c r="B95" s="27"/>
      <c r="C95" s="28"/>
      <c r="D95" s="29"/>
      <c r="E95" s="28"/>
      <c r="F95" s="28"/>
      <c r="G95" s="29"/>
      <c r="H95" s="28"/>
      <c r="I95" s="28"/>
      <c r="J95" s="29"/>
      <c r="K95" s="28"/>
      <c r="L95" s="28"/>
      <c r="M95" s="29"/>
      <c r="N95" s="28"/>
      <c r="O95" s="28"/>
      <c r="P95" s="29"/>
      <c r="Q95" s="28"/>
      <c r="R95" s="28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28"/>
    </row>
    <row r="96" spans="1:34" ht="12.75">
      <c r="A96" s="31"/>
      <c r="B96" s="27"/>
      <c r="C96" s="28"/>
      <c r="D96" s="29"/>
      <c r="E96" s="28"/>
      <c r="F96" s="28"/>
      <c r="G96" s="29"/>
      <c r="H96" s="28"/>
      <c r="I96" s="28"/>
      <c r="J96" s="29"/>
      <c r="K96" s="28"/>
      <c r="L96" s="28"/>
      <c r="M96" s="29"/>
      <c r="N96" s="28"/>
      <c r="O96" s="28"/>
      <c r="P96" s="29"/>
      <c r="Q96" s="28"/>
      <c r="R96" s="28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28"/>
    </row>
    <row r="97" spans="1:34" ht="12.75">
      <c r="A97" s="31"/>
      <c r="B97" s="27"/>
      <c r="C97" s="28"/>
      <c r="D97" s="29"/>
      <c r="E97" s="28"/>
      <c r="F97" s="28"/>
      <c r="G97" s="29"/>
      <c r="H97" s="28"/>
      <c r="I97" s="28"/>
      <c r="J97" s="29"/>
      <c r="K97" s="28"/>
      <c r="L97" s="28"/>
      <c r="M97" s="29"/>
      <c r="N97" s="28"/>
      <c r="O97" s="28"/>
      <c r="P97" s="29"/>
      <c r="Q97" s="28"/>
      <c r="R97" s="28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28"/>
    </row>
    <row r="98" spans="1:34" ht="12.75">
      <c r="A98" s="31"/>
      <c r="B98" s="27"/>
      <c r="C98" s="28"/>
      <c r="D98" s="29"/>
      <c r="E98" s="28"/>
      <c r="F98" s="28"/>
      <c r="G98" s="29"/>
      <c r="H98" s="28"/>
      <c r="I98" s="28"/>
      <c r="J98" s="29"/>
      <c r="K98" s="28"/>
      <c r="L98" s="28"/>
      <c r="M98" s="29"/>
      <c r="N98" s="28"/>
      <c r="O98" s="28"/>
      <c r="P98" s="29"/>
      <c r="Q98" s="28"/>
      <c r="R98" s="28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28"/>
    </row>
    <row r="99" spans="1:34" ht="12.75">
      <c r="A99" s="31"/>
      <c r="B99" s="27"/>
      <c r="C99" s="28"/>
      <c r="D99" s="29"/>
      <c r="E99" s="28"/>
      <c r="F99" s="28"/>
      <c r="G99" s="29"/>
      <c r="H99" s="28"/>
      <c r="I99" s="28"/>
      <c r="J99" s="29"/>
      <c r="K99" s="28"/>
      <c r="L99" s="28"/>
      <c r="M99" s="29"/>
      <c r="N99" s="28"/>
      <c r="O99" s="28"/>
      <c r="P99" s="29"/>
      <c r="Q99" s="28"/>
      <c r="R99" s="28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28"/>
    </row>
    <row r="100" spans="1:34" ht="12.75">
      <c r="A100" s="31"/>
      <c r="B100" s="27"/>
      <c r="C100" s="28"/>
      <c r="D100" s="29"/>
      <c r="E100" s="28"/>
      <c r="F100" s="28"/>
      <c r="G100" s="29"/>
      <c r="H100" s="28"/>
      <c r="I100" s="28"/>
      <c r="J100" s="29"/>
      <c r="K100" s="28"/>
      <c r="L100" s="28"/>
      <c r="M100" s="29"/>
      <c r="N100" s="28"/>
      <c r="O100" s="28"/>
      <c r="P100" s="29"/>
      <c r="Q100" s="28"/>
      <c r="R100" s="28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28"/>
    </row>
    <row r="101" spans="1:34" ht="12.75">
      <c r="A101" s="31"/>
      <c r="B101" s="27"/>
      <c r="C101" s="28"/>
      <c r="D101" s="29"/>
      <c r="E101" s="28"/>
      <c r="F101" s="28"/>
      <c r="G101" s="29"/>
      <c r="H101" s="28"/>
      <c r="I101" s="28"/>
      <c r="J101" s="29"/>
      <c r="K101" s="28"/>
      <c r="L101" s="28"/>
      <c r="M101" s="29"/>
      <c r="N101" s="28"/>
      <c r="O101" s="28"/>
      <c r="P101" s="29"/>
      <c r="Q101" s="28"/>
      <c r="R101" s="28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28"/>
    </row>
    <row r="102" spans="1:34" ht="12.75">
      <c r="A102" s="31"/>
      <c r="B102" s="27"/>
      <c r="C102" s="28"/>
      <c r="D102" s="29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28"/>
    </row>
    <row r="103" spans="1:34" ht="12.75">
      <c r="A103" s="31"/>
      <c r="B103" s="27"/>
      <c r="C103" s="28"/>
      <c r="D103" s="29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28"/>
    </row>
    <row r="104" spans="1:34" ht="12.75">
      <c r="A104" s="31"/>
      <c r="B104" s="27"/>
      <c r="C104" s="28"/>
      <c r="D104" s="29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28"/>
    </row>
    <row r="105" spans="1:34" ht="12.75">
      <c r="A105" s="31"/>
      <c r="B105" s="27"/>
      <c r="C105" s="28"/>
      <c r="D105" s="29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28"/>
    </row>
    <row r="106" spans="1:34" ht="12.75">
      <c r="A106" s="31"/>
      <c r="B106" s="27"/>
      <c r="C106" s="28"/>
      <c r="D106" s="29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28"/>
    </row>
    <row r="107" spans="1:34" ht="12.75">
      <c r="A107" s="31"/>
      <c r="B107" s="27"/>
      <c r="C107" s="28"/>
      <c r="D107" s="29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28"/>
    </row>
    <row r="108" spans="1:34" ht="12.75">
      <c r="A108" s="31"/>
      <c r="B108" s="27"/>
      <c r="C108" s="28"/>
      <c r="D108" s="29"/>
      <c r="E108" s="28"/>
      <c r="F108" s="28"/>
      <c r="G108" s="29"/>
      <c r="H108" s="28"/>
      <c r="I108" s="28"/>
      <c r="J108" s="29"/>
      <c r="K108" s="28"/>
      <c r="L108" s="28"/>
      <c r="M108" s="29"/>
      <c r="N108" s="28"/>
      <c r="O108" s="28"/>
      <c r="P108" s="29"/>
      <c r="Q108" s="28"/>
      <c r="R108" s="28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28"/>
    </row>
    <row r="109" spans="1:34" ht="12.75">
      <c r="A109" s="31"/>
      <c r="B109" s="27"/>
      <c r="C109" s="28"/>
      <c r="D109" s="29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28"/>
    </row>
    <row r="110" spans="1:34" ht="12.75">
      <c r="A110" s="31"/>
      <c r="B110" s="27"/>
      <c r="C110" s="28"/>
      <c r="D110" s="29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28"/>
    </row>
    <row r="111" spans="1:34" ht="12.75">
      <c r="A111" s="31"/>
      <c r="B111" s="27"/>
      <c r="C111" s="28"/>
      <c r="D111" s="29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28"/>
    </row>
    <row r="112" spans="1:34" ht="12.75">
      <c r="A112" s="31"/>
      <c r="B112" s="27"/>
      <c r="C112" s="28"/>
      <c r="D112" s="29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28"/>
    </row>
    <row r="113" spans="1:34" ht="12.75">
      <c r="A113" s="31"/>
      <c r="B113" s="27"/>
      <c r="C113" s="28"/>
      <c r="D113" s="29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28"/>
    </row>
    <row r="114" spans="1:34" ht="12.75">
      <c r="A114" s="31"/>
      <c r="B114" s="27"/>
      <c r="C114" s="28"/>
      <c r="D114" s="29"/>
      <c r="E114" s="28"/>
      <c r="F114" s="28"/>
      <c r="G114" s="29"/>
      <c r="H114" s="28"/>
      <c r="I114" s="28"/>
      <c r="J114" s="29"/>
      <c r="K114" s="28"/>
      <c r="L114" s="28"/>
      <c r="M114" s="29"/>
      <c r="N114" s="28"/>
      <c r="O114" s="28"/>
      <c r="P114" s="29"/>
      <c r="Q114" s="28"/>
      <c r="R114" s="28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28"/>
    </row>
    <row r="115" spans="1:34" ht="12.75">
      <c r="A115" s="31"/>
      <c r="B115" s="27"/>
      <c r="C115" s="28"/>
      <c r="D115" s="29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28"/>
    </row>
    <row r="116" spans="1:34" ht="12.75">
      <c r="A116" s="31"/>
      <c r="B116" s="27"/>
      <c r="C116" s="28"/>
      <c r="D116" s="29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28"/>
    </row>
    <row r="117" spans="1:34" ht="12.75">
      <c r="A117" s="31"/>
      <c r="B117" s="27"/>
      <c r="C117" s="28"/>
      <c r="D117" s="29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28"/>
    </row>
    <row r="118" spans="1:34" ht="12.75">
      <c r="A118" s="31"/>
      <c r="B118" s="27"/>
      <c r="C118" s="28"/>
      <c r="D118" s="29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28"/>
    </row>
    <row r="119" spans="1:34" ht="12.75">
      <c r="A119" s="31"/>
      <c r="B119" s="27"/>
      <c r="C119" s="28"/>
      <c r="D119" s="29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28"/>
    </row>
    <row r="120" spans="1:34" ht="12.75">
      <c r="A120" s="31"/>
      <c r="B120" s="27"/>
      <c r="C120" s="28"/>
      <c r="D120" s="29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28"/>
    </row>
    <row r="121" spans="1:34" ht="12.75">
      <c r="A121" s="31"/>
      <c r="B121" s="27"/>
      <c r="C121" s="28"/>
      <c r="D121" s="29"/>
      <c r="E121" s="28"/>
      <c r="F121" s="28"/>
      <c r="G121" s="29"/>
      <c r="H121" s="28"/>
      <c r="I121" s="28"/>
      <c r="J121" s="29"/>
      <c r="K121" s="28"/>
      <c r="L121" s="28"/>
      <c r="M121" s="29"/>
      <c r="N121" s="28"/>
      <c r="O121" s="28"/>
      <c r="P121" s="29"/>
      <c r="Q121" s="28"/>
      <c r="R121" s="28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28"/>
    </row>
    <row r="122" spans="1:34" ht="12.75">
      <c r="A122" s="31"/>
      <c r="B122" s="27"/>
      <c r="C122" s="28"/>
      <c r="D122" s="29"/>
      <c r="E122" s="28"/>
      <c r="F122" s="28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28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57:E57"/>
    <mergeCell ref="G57:H57"/>
    <mergeCell ref="J57:K57"/>
    <mergeCell ref="M57:N57"/>
    <mergeCell ref="P57:Q57"/>
    <mergeCell ref="D58:E58"/>
    <mergeCell ref="G58:H58"/>
    <mergeCell ref="J58:K58"/>
    <mergeCell ref="M58:N58"/>
    <mergeCell ref="P58:Q58"/>
    <mergeCell ref="D59:E59"/>
    <mergeCell ref="G59:H59"/>
    <mergeCell ref="J59:K59"/>
    <mergeCell ref="M59:N59"/>
    <mergeCell ref="P59:Q59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2014-01-27T22:52:00Z</cp:lastPrinted>
  <dcterms:created xsi:type="dcterms:W3CDTF">2014-01-27T22:46:33Z</dcterms:created>
  <dcterms:modified xsi:type="dcterms:W3CDTF">2014-01-27T22:53:58Z</dcterms:modified>
  <cp:category/>
  <cp:version/>
  <cp:contentType/>
  <cp:contentStatus/>
</cp:coreProperties>
</file>