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07TUL11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'07TUL11'!$A$1:$AK$72</definedName>
  </definedNames>
  <calcPr fullCalcOnLoad="1"/>
</workbook>
</file>

<file path=xl/sharedStrings.xml><?xml version="1.0" encoding="utf-8"?>
<sst xmlns="http://schemas.openxmlformats.org/spreadsheetml/2006/main" count="91" uniqueCount="79">
  <si>
    <t>2011 YIELDS,  TULELAKE ALFALFA CULTIVAR TRIAL.  TRIAL PLANTED 7/27/07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</si>
  <si>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</si>
  <si>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</si>
  <si>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</si>
  <si>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</si>
  <si>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</si>
  <si>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</si>
  <si>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</si>
  <si>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</si>
  <si>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</si>
  <si>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</si>
  <si>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</si>
  <si>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</si>
  <si>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Released Varieties</t>
  </si>
  <si>
    <t>Archer III</t>
  </si>
  <si>
    <t>MilkMaker ML</t>
  </si>
  <si>
    <t>GrandStand</t>
  </si>
  <si>
    <t>AmeriStand407TQ</t>
  </si>
  <si>
    <t xml:space="preserve"> PGI 459</t>
  </si>
  <si>
    <t>DKA50-18</t>
  </si>
  <si>
    <t>AmeriStand444NT</t>
  </si>
  <si>
    <t>WL 357HQ</t>
  </si>
  <si>
    <t>Legendairy</t>
  </si>
  <si>
    <t>Integra 8300</t>
  </si>
  <si>
    <t>CW 500</t>
  </si>
  <si>
    <t>Genoa</t>
  </si>
  <si>
    <t>PGI 424</t>
  </si>
  <si>
    <t xml:space="preserve">FSG 528SF </t>
  </si>
  <si>
    <t xml:space="preserve">Integra 8400 </t>
  </si>
  <si>
    <t>Whitney</t>
  </si>
  <si>
    <t>FSG 505</t>
  </si>
  <si>
    <t>Magnum VI</t>
  </si>
  <si>
    <t>Xtra-3</t>
  </si>
  <si>
    <t>Rebound 5</t>
  </si>
  <si>
    <t>WL 343HQ</t>
  </si>
  <si>
    <t>Mountaineer 2</t>
  </si>
  <si>
    <t>54V09</t>
  </si>
  <si>
    <t>Prosementi</t>
  </si>
  <si>
    <t>ND</t>
  </si>
  <si>
    <t>Dura 512</t>
  </si>
  <si>
    <t>Everlast II</t>
  </si>
  <si>
    <t>WL 325 HQ</t>
  </si>
  <si>
    <t>FSG 408DP</t>
  </si>
  <si>
    <t>MasterPiece</t>
  </si>
  <si>
    <t>Vernal</t>
  </si>
  <si>
    <t>Experimental Varieties</t>
  </si>
  <si>
    <t>R56Bx214</t>
  </si>
  <si>
    <t>R46Bx164</t>
  </si>
  <si>
    <t>R46Bx218</t>
  </si>
  <si>
    <t>R46Bx211</t>
  </si>
  <si>
    <t>R56BD191</t>
  </si>
  <si>
    <t>R46Bx160</t>
  </si>
  <si>
    <t>R46Bx165</t>
  </si>
  <si>
    <t>R56BD190</t>
  </si>
  <si>
    <t>R46Bx197</t>
  </si>
  <si>
    <t>R46Bx163</t>
  </si>
  <si>
    <t>R46Bx778</t>
  </si>
  <si>
    <t>R56BD202</t>
  </si>
  <si>
    <t>R46BD203</t>
  </si>
  <si>
    <t>R56Bx212</t>
  </si>
  <si>
    <t>R56BD188</t>
  </si>
  <si>
    <t>R46Bx167</t>
  </si>
  <si>
    <t>R46BD201</t>
  </si>
  <si>
    <t>R46Bx173</t>
  </si>
  <si>
    <t>R46Bx162</t>
  </si>
  <si>
    <t>R46Bx161</t>
  </si>
  <si>
    <t>R46Bx777</t>
  </si>
  <si>
    <t>R46Bx217</t>
  </si>
  <si>
    <t>R46Bx776</t>
  </si>
  <si>
    <t xml:space="preserve">TS 4028 </t>
  </si>
  <si>
    <t>R46Bx775</t>
  </si>
  <si>
    <t>R66BD108</t>
  </si>
  <si>
    <t>MEAN</t>
  </si>
  <si>
    <t>CV</t>
  </si>
  <si>
    <t>LSD (0.1)</t>
  </si>
  <si>
    <t>NS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</si>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</sst>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07Tulelake\2011\07Tulelak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07TUL10"/>
      <sheetName val="Sheet3"/>
      <sheetName val="Sheet2"/>
      <sheetName val="07TUL10.Debug"/>
      <sheetName val="07TUL10.ANOVA"/>
      <sheetName val="07TUL10.Analysis"/>
      <sheetName val="07TUL10.Analysi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0"/>
  <sheetViews>
    <sheetView tabSelected="1" zoomScalePageLayoutView="0" workbookViewId="0" topLeftCell="A1">
      <selection activeCell="E54" sqref="E54"/>
    </sheetView>
  </sheetViews>
  <sheetFormatPr defaultColWidth="9.140625" defaultRowHeight="12.75"/>
  <cols>
    <col min="1" max="1" width="15.00390625" style="36" customWidth="1"/>
    <col min="2" max="2" width="4.7109375" style="37" customWidth="1"/>
    <col min="3" max="3" width="1.7109375" style="0" customWidth="1"/>
    <col min="4" max="4" width="4.7109375" style="38" customWidth="1"/>
    <col min="5" max="5" width="4.7109375" style="0" customWidth="1"/>
    <col min="6" max="6" width="1.7109375" style="0" customWidth="1"/>
    <col min="7" max="7" width="4.7109375" style="38" customWidth="1"/>
    <col min="8" max="8" width="4.7109375" style="0" customWidth="1"/>
    <col min="9" max="9" width="1.7109375" style="0" customWidth="1"/>
    <col min="10" max="10" width="4.7109375" style="38" customWidth="1"/>
    <col min="11" max="11" width="4.7109375" style="0" customWidth="1"/>
    <col min="12" max="12" width="1.7109375" style="0" customWidth="1"/>
    <col min="13" max="13" width="4.7109375" style="38" customWidth="1"/>
    <col min="14" max="14" width="4.7109375" style="0" customWidth="1"/>
    <col min="15" max="15" width="1.7109375" style="0" customWidth="1"/>
    <col min="16" max="16" width="4.7109375" style="38" customWidth="1"/>
    <col min="17" max="17" width="4.7109375" style="0" customWidth="1"/>
    <col min="18" max="30" width="1.57421875" style="39" customWidth="1"/>
    <col min="31" max="31" width="1.7109375" style="39" customWidth="1"/>
    <col min="32" max="36" width="1.57421875" style="39" customWidth="1"/>
    <col min="37" max="37" width="6.140625" style="0" customWidth="1"/>
  </cols>
  <sheetData>
    <row r="1" spans="1:37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3"/>
    </row>
    <row r="2" spans="1:37" ht="12" customHeight="1" thickBot="1">
      <c r="A2" s="6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</row>
    <row r="3" spans="1:37" ht="12" customHeight="1" thickTop="1">
      <c r="A3" s="7"/>
      <c r="B3" s="8"/>
      <c r="C3" s="9"/>
      <c r="D3" s="43" t="s">
        <v>2</v>
      </c>
      <c r="E3" s="43"/>
      <c r="F3" s="9"/>
      <c r="G3" s="43" t="s">
        <v>3</v>
      </c>
      <c r="H3" s="43"/>
      <c r="I3" s="9"/>
      <c r="J3" s="43" t="s">
        <v>4</v>
      </c>
      <c r="K3" s="43"/>
      <c r="L3" s="9"/>
      <c r="M3" s="43" t="s">
        <v>5</v>
      </c>
      <c r="N3" s="43"/>
      <c r="O3" s="9"/>
      <c r="P3" s="43" t="s">
        <v>6</v>
      </c>
      <c r="Q3" s="4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8" t="s">
        <v>7</v>
      </c>
    </row>
    <row r="4" spans="1:37" ht="12" customHeight="1">
      <c r="A4" s="11"/>
      <c r="B4" s="12"/>
      <c r="C4" s="13"/>
      <c r="D4" s="44">
        <v>39626</v>
      </c>
      <c r="E4" s="45"/>
      <c r="F4" s="13"/>
      <c r="G4" s="44">
        <v>39656</v>
      </c>
      <c r="H4" s="45"/>
      <c r="I4" s="13"/>
      <c r="J4" s="44">
        <v>39699</v>
      </c>
      <c r="K4" s="45"/>
      <c r="L4" s="13"/>
      <c r="M4" s="44">
        <v>40466</v>
      </c>
      <c r="N4" s="45"/>
      <c r="O4" s="13"/>
      <c r="P4" s="45" t="s">
        <v>8</v>
      </c>
      <c r="Q4" s="45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2" t="s">
        <v>9</v>
      </c>
    </row>
    <row r="5" spans="1:37" ht="12" customHeight="1">
      <c r="A5" s="15"/>
      <c r="B5" s="16" t="s">
        <v>10</v>
      </c>
      <c r="C5" s="17"/>
      <c r="D5" s="42" t="s">
        <v>11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6" t="s">
        <v>12</v>
      </c>
    </row>
    <row r="6" spans="1:37" ht="12" customHeight="1">
      <c r="A6" s="11" t="s">
        <v>13</v>
      </c>
      <c r="B6" s="12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19"/>
    </row>
    <row r="7" spans="1:37" ht="12" customHeight="1">
      <c r="A7" s="11" t="s">
        <v>14</v>
      </c>
      <c r="B7" s="12">
        <v>5</v>
      </c>
      <c r="C7" s="19"/>
      <c r="D7" s="22">
        <v>3.945653278048455</v>
      </c>
      <c r="E7" s="23">
        <v>2</v>
      </c>
      <c r="F7" s="19"/>
      <c r="G7" s="22">
        <v>2.6287222647086046</v>
      </c>
      <c r="H7" s="23">
        <v>2</v>
      </c>
      <c r="I7" s="19"/>
      <c r="J7" s="22">
        <v>2.1875885634693506</v>
      </c>
      <c r="K7" s="23">
        <v>8</v>
      </c>
      <c r="L7" s="19"/>
      <c r="M7" s="22">
        <v>1.0156095673997152</v>
      </c>
      <c r="N7" s="23">
        <v>13</v>
      </c>
      <c r="O7" s="19"/>
      <c r="P7" s="22">
        <v>9.777573673626126</v>
      </c>
      <c r="Q7" s="23">
        <v>1</v>
      </c>
      <c r="R7" s="21"/>
      <c r="S7" s="21" t="str">
        <f aca="true" t="shared" si="0" ref="S7:S18">CHAR(65)</f>
        <v>A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2">
        <v>134.1889121329827</v>
      </c>
    </row>
    <row r="8" spans="1:37" ht="12" customHeight="1">
      <c r="A8" s="11" t="s">
        <v>15</v>
      </c>
      <c r="B8" s="12">
        <v>5</v>
      </c>
      <c r="C8" s="19"/>
      <c r="D8" s="22">
        <v>3.4932183565892614</v>
      </c>
      <c r="E8" s="23">
        <v>28</v>
      </c>
      <c r="F8" s="19"/>
      <c r="G8" s="22">
        <v>2.272638794558954</v>
      </c>
      <c r="H8" s="23">
        <v>25</v>
      </c>
      <c r="I8" s="19"/>
      <c r="J8" s="22">
        <v>2.318506100512782</v>
      </c>
      <c r="K8" s="23">
        <v>2</v>
      </c>
      <c r="L8" s="19"/>
      <c r="M8" s="22">
        <v>1.2697442115404989</v>
      </c>
      <c r="N8" s="23">
        <v>1</v>
      </c>
      <c r="O8" s="19"/>
      <c r="P8" s="22">
        <v>9.354107463201496</v>
      </c>
      <c r="Q8" s="23">
        <v>4</v>
      </c>
      <c r="R8" s="21"/>
      <c r="S8" s="21" t="str">
        <f t="shared" si="0"/>
        <v>A</v>
      </c>
      <c r="T8" s="21" t="str">
        <f aca="true" t="shared" si="1" ref="T8:T24">CHAR(66)</f>
        <v>B</v>
      </c>
      <c r="U8" s="21" t="str">
        <f aca="true" t="shared" si="2" ref="U8:U27">CHAR(67)</f>
        <v>C</v>
      </c>
      <c r="V8" s="21" t="str">
        <f aca="true" t="shared" si="3" ref="V8:V27">CHAR(68)</f>
        <v>D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>
        <v>128.377197284417</v>
      </c>
    </row>
    <row r="9" spans="1:37" ht="12" customHeight="1">
      <c r="A9" s="11" t="s">
        <v>16</v>
      </c>
      <c r="B9" s="12">
        <v>4</v>
      </c>
      <c r="C9" s="19"/>
      <c r="D9" s="22">
        <v>3.904707900329008</v>
      </c>
      <c r="E9" s="23">
        <v>3</v>
      </c>
      <c r="F9" s="19"/>
      <c r="G9" s="22">
        <v>2.4913433669961744</v>
      </c>
      <c r="H9" s="23">
        <v>6</v>
      </c>
      <c r="I9" s="19"/>
      <c r="J9" s="22">
        <v>2.040584397022596</v>
      </c>
      <c r="K9" s="23">
        <v>37</v>
      </c>
      <c r="L9" s="19"/>
      <c r="M9" s="22">
        <v>0.9030324451874512</v>
      </c>
      <c r="N9" s="23">
        <v>27</v>
      </c>
      <c r="O9" s="19"/>
      <c r="P9" s="22">
        <v>9.339668109535229</v>
      </c>
      <c r="Q9" s="23">
        <v>5</v>
      </c>
      <c r="R9" s="21"/>
      <c r="S9" s="21" t="str">
        <f t="shared" si="0"/>
        <v>A</v>
      </c>
      <c r="T9" s="21" t="str">
        <f t="shared" si="1"/>
        <v>B</v>
      </c>
      <c r="U9" s="21" t="str">
        <f t="shared" si="2"/>
        <v>C</v>
      </c>
      <c r="V9" s="21" t="str">
        <f t="shared" si="3"/>
        <v>D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>
        <v>128.17902939276448</v>
      </c>
    </row>
    <row r="10" spans="1:37" ht="12" customHeight="1">
      <c r="A10" s="11" t="s">
        <v>17</v>
      </c>
      <c r="B10" s="12">
        <v>4</v>
      </c>
      <c r="C10" s="19"/>
      <c r="D10" s="22">
        <v>3.748738115645543</v>
      </c>
      <c r="E10" s="23">
        <v>10</v>
      </c>
      <c r="F10" s="19"/>
      <c r="G10" s="22">
        <v>2.398719530084878</v>
      </c>
      <c r="H10" s="23">
        <v>12</v>
      </c>
      <c r="I10" s="19"/>
      <c r="J10" s="22">
        <v>2.153741255484831</v>
      </c>
      <c r="K10" s="23">
        <v>11</v>
      </c>
      <c r="L10" s="19"/>
      <c r="M10" s="22">
        <v>0.9954931899885278</v>
      </c>
      <c r="N10" s="23">
        <v>14</v>
      </c>
      <c r="O10" s="19"/>
      <c r="P10" s="22">
        <v>9.296692091203779</v>
      </c>
      <c r="Q10" s="23">
        <v>8</v>
      </c>
      <c r="R10" s="21"/>
      <c r="S10" s="21" t="str">
        <f t="shared" si="0"/>
        <v>A</v>
      </c>
      <c r="T10" s="21" t="str">
        <f t="shared" si="1"/>
        <v>B</v>
      </c>
      <c r="U10" s="21" t="str">
        <f t="shared" si="2"/>
        <v>C</v>
      </c>
      <c r="V10" s="21" t="str">
        <f t="shared" si="3"/>
        <v>D</v>
      </c>
      <c r="W10" s="21" t="str">
        <f aca="true" t="shared" si="4" ref="W10:W27">CHAR(69)</f>
        <v>E</v>
      </c>
      <c r="X10" s="21" t="str">
        <f aca="true" t="shared" si="5" ref="X10:X27">CHAR(70)</f>
        <v>F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>
        <v>127.58921996353361</v>
      </c>
    </row>
    <row r="11" spans="1:37" ht="12" customHeight="1">
      <c r="A11" s="11" t="s">
        <v>18</v>
      </c>
      <c r="B11" s="12">
        <v>4</v>
      </c>
      <c r="C11" s="19"/>
      <c r="D11" s="22">
        <v>3.752458741962834</v>
      </c>
      <c r="E11" s="23">
        <v>9</v>
      </c>
      <c r="F11" s="19"/>
      <c r="G11" s="22">
        <v>2.2466245941297913</v>
      </c>
      <c r="H11" s="23">
        <v>28</v>
      </c>
      <c r="I11" s="19"/>
      <c r="J11" s="22">
        <v>2.3641984772656714</v>
      </c>
      <c r="K11" s="23">
        <v>1</v>
      </c>
      <c r="L11" s="19"/>
      <c r="M11" s="22">
        <v>0.919077566774221</v>
      </c>
      <c r="N11" s="23">
        <v>22</v>
      </c>
      <c r="O11" s="19"/>
      <c r="P11" s="22">
        <v>9.282359380132519</v>
      </c>
      <c r="Q11" s="23">
        <v>9</v>
      </c>
      <c r="R11" s="21"/>
      <c r="S11" s="21" t="str">
        <f t="shared" si="0"/>
        <v>A</v>
      </c>
      <c r="T11" s="21" t="str">
        <f t="shared" si="1"/>
        <v>B</v>
      </c>
      <c r="U11" s="21" t="str">
        <f t="shared" si="2"/>
        <v>C</v>
      </c>
      <c r="V11" s="21" t="str">
        <f t="shared" si="3"/>
        <v>D</v>
      </c>
      <c r="W11" s="21" t="str">
        <f t="shared" si="4"/>
        <v>E</v>
      </c>
      <c r="X11" s="21" t="str">
        <f t="shared" si="5"/>
        <v>F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2">
        <v>127.39251565111746</v>
      </c>
    </row>
    <row r="12" spans="1:37" ht="12" customHeight="1">
      <c r="A12" s="11" t="s">
        <v>19</v>
      </c>
      <c r="B12" s="12">
        <v>5</v>
      </c>
      <c r="C12" s="19"/>
      <c r="D12" s="22">
        <v>3.6255782928910305</v>
      </c>
      <c r="E12" s="23">
        <v>21</v>
      </c>
      <c r="F12" s="19"/>
      <c r="G12" s="22">
        <v>2.568174828690106</v>
      </c>
      <c r="H12" s="23">
        <v>5</v>
      </c>
      <c r="I12" s="19"/>
      <c r="J12" s="22">
        <v>2.1257541961594817</v>
      </c>
      <c r="K12" s="23">
        <v>17</v>
      </c>
      <c r="L12" s="19"/>
      <c r="M12" s="22">
        <v>0.9365974456859044</v>
      </c>
      <c r="N12" s="23">
        <v>20</v>
      </c>
      <c r="O12" s="19"/>
      <c r="P12" s="22">
        <v>9.25610476342652</v>
      </c>
      <c r="Q12" s="23">
        <v>10</v>
      </c>
      <c r="R12" s="21"/>
      <c r="S12" s="21" t="str">
        <f t="shared" si="0"/>
        <v>A</v>
      </c>
      <c r="T12" s="21" t="str">
        <f t="shared" si="1"/>
        <v>B</v>
      </c>
      <c r="U12" s="21" t="str">
        <f t="shared" si="2"/>
        <v>C</v>
      </c>
      <c r="V12" s="21" t="str">
        <f t="shared" si="3"/>
        <v>D</v>
      </c>
      <c r="W12" s="21" t="str">
        <f t="shared" si="4"/>
        <v>E</v>
      </c>
      <c r="X12" s="21" t="str">
        <f t="shared" si="5"/>
        <v>F</v>
      </c>
      <c r="Y12" s="21" t="str">
        <f aca="true" t="shared" si="6" ref="Y12:Y27">CHAR(71)</f>
        <v>G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2">
        <v>127.03219328773304</v>
      </c>
    </row>
    <row r="13" spans="1:37" ht="12" customHeight="1">
      <c r="A13" s="11" t="s">
        <v>20</v>
      </c>
      <c r="B13" s="12">
        <v>4</v>
      </c>
      <c r="C13" s="19"/>
      <c r="D13" s="22">
        <v>3.8437576182502333</v>
      </c>
      <c r="E13" s="23">
        <v>6</v>
      </c>
      <c r="F13" s="19"/>
      <c r="G13" s="22">
        <v>2.2611751500211175</v>
      </c>
      <c r="H13" s="23">
        <v>27</v>
      </c>
      <c r="I13" s="19"/>
      <c r="J13" s="22">
        <v>2.1333800245941807</v>
      </c>
      <c r="K13" s="23">
        <v>15</v>
      </c>
      <c r="L13" s="19"/>
      <c r="M13" s="22">
        <v>0.9711544956984852</v>
      </c>
      <c r="N13" s="23">
        <v>16</v>
      </c>
      <c r="O13" s="19"/>
      <c r="P13" s="22">
        <v>9.209467288564015</v>
      </c>
      <c r="Q13" s="23">
        <v>11</v>
      </c>
      <c r="R13" s="21"/>
      <c r="S13" s="21" t="str">
        <f t="shared" si="0"/>
        <v>A</v>
      </c>
      <c r="T13" s="21" t="str">
        <f t="shared" si="1"/>
        <v>B</v>
      </c>
      <c r="U13" s="21" t="str">
        <f t="shared" si="2"/>
        <v>C</v>
      </c>
      <c r="V13" s="21" t="str">
        <f t="shared" si="3"/>
        <v>D</v>
      </c>
      <c r="W13" s="21" t="str">
        <f t="shared" si="4"/>
        <v>E</v>
      </c>
      <c r="X13" s="21" t="str">
        <f t="shared" si="5"/>
        <v>F</v>
      </c>
      <c r="Y13" s="21" t="str">
        <f t="shared" si="6"/>
        <v>G</v>
      </c>
      <c r="Z13" s="21" t="str">
        <f aca="true" t="shared" si="7" ref="Z13:Z27">CHAR(72)</f>
        <v>H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2">
        <v>126.39213347071426</v>
      </c>
    </row>
    <row r="14" spans="1:37" ht="12" customHeight="1">
      <c r="A14" s="11" t="s">
        <v>21</v>
      </c>
      <c r="B14" s="12">
        <v>5</v>
      </c>
      <c r="C14" s="19"/>
      <c r="D14" s="22">
        <v>3.7203932948527125</v>
      </c>
      <c r="E14" s="23">
        <v>12</v>
      </c>
      <c r="F14" s="19"/>
      <c r="G14" s="22">
        <v>2.4899692232148714</v>
      </c>
      <c r="H14" s="23">
        <v>7</v>
      </c>
      <c r="I14" s="19"/>
      <c r="J14" s="22">
        <v>2.0291787241891734</v>
      </c>
      <c r="K14" s="23">
        <v>41</v>
      </c>
      <c r="L14" s="19"/>
      <c r="M14" s="22">
        <v>0.957108717307824</v>
      </c>
      <c r="N14" s="23">
        <v>18</v>
      </c>
      <c r="O14" s="19"/>
      <c r="P14" s="22">
        <v>9.196649959564581</v>
      </c>
      <c r="Q14" s="23">
        <v>12</v>
      </c>
      <c r="R14" s="21"/>
      <c r="S14" s="21" t="str">
        <f t="shared" si="0"/>
        <v>A</v>
      </c>
      <c r="T14" s="21" t="str">
        <f t="shared" si="1"/>
        <v>B</v>
      </c>
      <c r="U14" s="21" t="str">
        <f t="shared" si="2"/>
        <v>C</v>
      </c>
      <c r="V14" s="21" t="str">
        <f t="shared" si="3"/>
        <v>D</v>
      </c>
      <c r="W14" s="21" t="str">
        <f t="shared" si="4"/>
        <v>E</v>
      </c>
      <c r="X14" s="21" t="str">
        <f t="shared" si="5"/>
        <v>F</v>
      </c>
      <c r="Y14" s="21" t="str">
        <f t="shared" si="6"/>
        <v>G</v>
      </c>
      <c r="Z14" s="21" t="str">
        <f t="shared" si="7"/>
        <v>H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2">
        <v>126.21622649294082</v>
      </c>
    </row>
    <row r="15" spans="1:37" ht="12" customHeight="1">
      <c r="A15" s="11" t="s">
        <v>22</v>
      </c>
      <c r="B15" s="12">
        <v>3</v>
      </c>
      <c r="C15" s="19"/>
      <c r="D15" s="22">
        <v>3.713339616047493</v>
      </c>
      <c r="E15" s="23">
        <v>14</v>
      </c>
      <c r="F15" s="19"/>
      <c r="G15" s="22">
        <v>2.4017449998924194</v>
      </c>
      <c r="H15" s="23">
        <v>11</v>
      </c>
      <c r="I15" s="19"/>
      <c r="J15" s="22">
        <v>2.0898819452684076</v>
      </c>
      <c r="K15" s="23">
        <v>24</v>
      </c>
      <c r="L15" s="19"/>
      <c r="M15" s="22">
        <v>0.9098416145017951</v>
      </c>
      <c r="N15" s="23">
        <v>24</v>
      </c>
      <c r="O15" s="19"/>
      <c r="P15" s="22">
        <v>9.114808175710115</v>
      </c>
      <c r="Q15" s="23">
        <v>13</v>
      </c>
      <c r="R15" s="21"/>
      <c r="S15" s="21" t="str">
        <f t="shared" si="0"/>
        <v>A</v>
      </c>
      <c r="T15" s="21" t="str">
        <f t="shared" si="1"/>
        <v>B</v>
      </c>
      <c r="U15" s="21" t="str">
        <f t="shared" si="2"/>
        <v>C</v>
      </c>
      <c r="V15" s="21" t="str">
        <f t="shared" si="3"/>
        <v>D</v>
      </c>
      <c r="W15" s="21" t="str">
        <f t="shared" si="4"/>
        <v>E</v>
      </c>
      <c r="X15" s="21" t="str">
        <f t="shared" si="5"/>
        <v>F</v>
      </c>
      <c r="Y15" s="21" t="str">
        <f t="shared" si="6"/>
        <v>G</v>
      </c>
      <c r="Z15" s="21" t="str">
        <f t="shared" si="7"/>
        <v>H</v>
      </c>
      <c r="AA15" s="21" t="str">
        <f aca="true" t="shared" si="8" ref="AA15:AA28">CHAR(73)</f>
        <v>I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2">
        <v>125.09301737081711</v>
      </c>
    </row>
    <row r="16" spans="1:37" ht="12" customHeight="1">
      <c r="A16" s="11" t="s">
        <v>23</v>
      </c>
      <c r="B16" s="12">
        <v>3</v>
      </c>
      <c r="C16" s="19"/>
      <c r="D16" s="22">
        <v>3.7099341312331036</v>
      </c>
      <c r="E16" s="23">
        <v>16</v>
      </c>
      <c r="F16" s="19"/>
      <c r="G16" s="22">
        <v>2.2667636134434455</v>
      </c>
      <c r="H16" s="23">
        <v>26</v>
      </c>
      <c r="I16" s="19"/>
      <c r="J16" s="22">
        <v>2.236686547873239</v>
      </c>
      <c r="K16" s="23">
        <v>4</v>
      </c>
      <c r="L16" s="19"/>
      <c r="M16" s="22">
        <v>0.8996452552813536</v>
      </c>
      <c r="N16" s="23">
        <v>29</v>
      </c>
      <c r="O16" s="19"/>
      <c r="P16" s="22">
        <v>9.113029547831141</v>
      </c>
      <c r="Q16" s="23">
        <v>14</v>
      </c>
      <c r="R16" s="21"/>
      <c r="S16" s="21" t="str">
        <f t="shared" si="0"/>
        <v>A</v>
      </c>
      <c r="T16" s="21" t="str">
        <f t="shared" si="1"/>
        <v>B</v>
      </c>
      <c r="U16" s="21" t="str">
        <f t="shared" si="2"/>
        <v>C</v>
      </c>
      <c r="V16" s="21" t="str">
        <f t="shared" si="3"/>
        <v>D</v>
      </c>
      <c r="W16" s="21" t="str">
        <f t="shared" si="4"/>
        <v>E</v>
      </c>
      <c r="X16" s="21" t="str">
        <f t="shared" si="5"/>
        <v>F</v>
      </c>
      <c r="Y16" s="21" t="str">
        <f t="shared" si="6"/>
        <v>G</v>
      </c>
      <c r="Z16" s="21" t="str">
        <f t="shared" si="7"/>
        <v>H</v>
      </c>
      <c r="AA16" s="21" t="str">
        <f t="shared" si="8"/>
        <v>I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2">
        <v>125.06860721057329</v>
      </c>
    </row>
    <row r="17" spans="1:37" ht="12" customHeight="1">
      <c r="A17" s="11" t="s">
        <v>24</v>
      </c>
      <c r="B17" s="12">
        <v>5</v>
      </c>
      <c r="C17" s="19"/>
      <c r="D17" s="22">
        <v>3.355943711860557</v>
      </c>
      <c r="E17" s="23">
        <v>39</v>
      </c>
      <c r="F17" s="19"/>
      <c r="G17" s="22">
        <v>2.585623354560287</v>
      </c>
      <c r="H17" s="23">
        <v>4</v>
      </c>
      <c r="I17" s="19"/>
      <c r="J17" s="22">
        <v>2.1237499041149195</v>
      </c>
      <c r="K17" s="23">
        <v>18</v>
      </c>
      <c r="L17" s="19"/>
      <c r="M17" s="22">
        <v>1.0277887431972725</v>
      </c>
      <c r="N17" s="23">
        <v>11</v>
      </c>
      <c r="O17" s="19"/>
      <c r="P17" s="22">
        <v>9.093105713733037</v>
      </c>
      <c r="Q17" s="23">
        <v>15</v>
      </c>
      <c r="R17" s="21"/>
      <c r="S17" s="21" t="str">
        <f t="shared" si="0"/>
        <v>A</v>
      </c>
      <c r="T17" s="21" t="str">
        <f t="shared" si="1"/>
        <v>B</v>
      </c>
      <c r="U17" s="21" t="str">
        <f t="shared" si="2"/>
        <v>C</v>
      </c>
      <c r="V17" s="21" t="str">
        <f t="shared" si="3"/>
        <v>D</v>
      </c>
      <c r="W17" s="21" t="str">
        <f t="shared" si="4"/>
        <v>E</v>
      </c>
      <c r="X17" s="21" t="str">
        <f t="shared" si="5"/>
        <v>F</v>
      </c>
      <c r="Y17" s="21" t="str">
        <f t="shared" si="6"/>
        <v>G</v>
      </c>
      <c r="Z17" s="21" t="str">
        <f t="shared" si="7"/>
        <v>H</v>
      </c>
      <c r="AA17" s="21" t="str">
        <f t="shared" si="8"/>
        <v>I</v>
      </c>
      <c r="AB17" s="21"/>
      <c r="AC17" s="21"/>
      <c r="AD17" s="21"/>
      <c r="AE17" s="21"/>
      <c r="AF17" s="21"/>
      <c r="AG17" s="21"/>
      <c r="AH17" s="21"/>
      <c r="AI17" s="21"/>
      <c r="AJ17" s="21"/>
      <c r="AK17" s="22">
        <v>124.79516947311555</v>
      </c>
    </row>
    <row r="18" spans="1:37" ht="12" customHeight="1">
      <c r="A18" s="11" t="s">
        <v>25</v>
      </c>
      <c r="B18" s="12">
        <v>4</v>
      </c>
      <c r="C18" s="19"/>
      <c r="D18" s="22">
        <v>3.4285640740877397</v>
      </c>
      <c r="E18" s="23">
        <v>32</v>
      </c>
      <c r="F18" s="19"/>
      <c r="G18" s="22">
        <v>2.6287760405776246</v>
      </c>
      <c r="H18" s="23">
        <v>1</v>
      </c>
      <c r="I18" s="19"/>
      <c r="J18" s="22">
        <v>2.107770850191046</v>
      </c>
      <c r="K18" s="23">
        <v>21</v>
      </c>
      <c r="L18" s="19"/>
      <c r="M18" s="22">
        <v>0.9192597085371356</v>
      </c>
      <c r="N18" s="23">
        <v>21</v>
      </c>
      <c r="O18" s="19"/>
      <c r="P18" s="22">
        <v>9.084370673393547</v>
      </c>
      <c r="Q18" s="23">
        <v>16</v>
      </c>
      <c r="R18" s="21"/>
      <c r="S18" s="21" t="str">
        <f t="shared" si="0"/>
        <v>A</v>
      </c>
      <c r="T18" s="21" t="str">
        <f t="shared" si="1"/>
        <v>B</v>
      </c>
      <c r="U18" s="21" t="str">
        <f t="shared" si="2"/>
        <v>C</v>
      </c>
      <c r="V18" s="21" t="str">
        <f t="shared" si="3"/>
        <v>D</v>
      </c>
      <c r="W18" s="21" t="str">
        <f t="shared" si="4"/>
        <v>E</v>
      </c>
      <c r="X18" s="21" t="str">
        <f t="shared" si="5"/>
        <v>F</v>
      </c>
      <c r="Y18" s="21" t="str">
        <f t="shared" si="6"/>
        <v>G</v>
      </c>
      <c r="Z18" s="21" t="str">
        <f t="shared" si="7"/>
        <v>H</v>
      </c>
      <c r="AA18" s="21" t="str">
        <f t="shared" si="8"/>
        <v>I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2">
        <v>124.67528844744191</v>
      </c>
    </row>
    <row r="19" spans="1:37" ht="12" customHeight="1">
      <c r="A19" s="11" t="s">
        <v>26</v>
      </c>
      <c r="B19" s="12">
        <v>4</v>
      </c>
      <c r="C19" s="19"/>
      <c r="D19" s="22">
        <v>3.5858324479791897</v>
      </c>
      <c r="E19" s="23">
        <v>23</v>
      </c>
      <c r="F19" s="19"/>
      <c r="G19" s="22">
        <v>2.390256039519975</v>
      </c>
      <c r="H19" s="23">
        <v>14</v>
      </c>
      <c r="I19" s="19"/>
      <c r="J19" s="22">
        <v>2.059894729593897</v>
      </c>
      <c r="K19" s="23">
        <v>34</v>
      </c>
      <c r="L19" s="19"/>
      <c r="M19" s="22">
        <v>0.8853945133966663</v>
      </c>
      <c r="N19" s="23">
        <v>31</v>
      </c>
      <c r="O19" s="19"/>
      <c r="P19" s="22">
        <v>8.921377730489729</v>
      </c>
      <c r="Q19" s="23">
        <v>20</v>
      </c>
      <c r="R19" s="21"/>
      <c r="S19" s="21"/>
      <c r="T19" s="21" t="str">
        <f t="shared" si="1"/>
        <v>B</v>
      </c>
      <c r="U19" s="21" t="str">
        <f t="shared" si="2"/>
        <v>C</v>
      </c>
      <c r="V19" s="21" t="str">
        <f t="shared" si="3"/>
        <v>D</v>
      </c>
      <c r="W19" s="21" t="str">
        <f t="shared" si="4"/>
        <v>E</v>
      </c>
      <c r="X19" s="21" t="str">
        <f t="shared" si="5"/>
        <v>F</v>
      </c>
      <c r="Y19" s="21" t="str">
        <f t="shared" si="6"/>
        <v>G</v>
      </c>
      <c r="Z19" s="21" t="str">
        <f t="shared" si="7"/>
        <v>H</v>
      </c>
      <c r="AA19" s="21" t="str">
        <f t="shared" si="8"/>
        <v>I</v>
      </c>
      <c r="AB19" s="21" t="str">
        <f aca="true" t="shared" si="9" ref="AB19:AB29">CHAR(74)</f>
        <v>J</v>
      </c>
      <c r="AC19" s="21" t="str">
        <f aca="true" t="shared" si="10" ref="AC19:AC30">CHAR(75)</f>
        <v>K</v>
      </c>
      <c r="AD19" s="21" t="str">
        <f aca="true" t="shared" si="11" ref="AD19:AD32">CHAR(76)</f>
        <v>L</v>
      </c>
      <c r="AE19" s="21"/>
      <c r="AF19" s="21"/>
      <c r="AG19" s="21"/>
      <c r="AH19" s="21"/>
      <c r="AI19" s="21"/>
      <c r="AJ19" s="21"/>
      <c r="AK19" s="22">
        <v>122.43834844333705</v>
      </c>
    </row>
    <row r="20" spans="1:37" ht="12" customHeight="1">
      <c r="A20" s="11" t="s">
        <v>27</v>
      </c>
      <c r="B20" s="12">
        <v>5</v>
      </c>
      <c r="C20" s="19"/>
      <c r="D20" s="22">
        <v>3.8752911598058346</v>
      </c>
      <c r="E20" s="23">
        <v>4</v>
      </c>
      <c r="F20" s="19"/>
      <c r="G20" s="22">
        <v>2.098701233178814</v>
      </c>
      <c r="H20" s="23">
        <v>45</v>
      </c>
      <c r="I20" s="19"/>
      <c r="J20" s="22">
        <v>2.0348300023946093</v>
      </c>
      <c r="K20" s="23">
        <v>39</v>
      </c>
      <c r="L20" s="19"/>
      <c r="M20" s="22">
        <v>0.9035615331454754</v>
      </c>
      <c r="N20" s="23">
        <v>26</v>
      </c>
      <c r="O20" s="19"/>
      <c r="P20" s="22">
        <v>8.912383928524735</v>
      </c>
      <c r="Q20" s="23">
        <v>21</v>
      </c>
      <c r="R20" s="21"/>
      <c r="S20" s="21"/>
      <c r="T20" s="21" t="str">
        <f t="shared" si="1"/>
        <v>B</v>
      </c>
      <c r="U20" s="21" t="str">
        <f t="shared" si="2"/>
        <v>C</v>
      </c>
      <c r="V20" s="21" t="str">
        <f t="shared" si="3"/>
        <v>D</v>
      </c>
      <c r="W20" s="21" t="str">
        <f t="shared" si="4"/>
        <v>E</v>
      </c>
      <c r="X20" s="21" t="str">
        <f t="shared" si="5"/>
        <v>F</v>
      </c>
      <c r="Y20" s="21" t="str">
        <f t="shared" si="6"/>
        <v>G</v>
      </c>
      <c r="Z20" s="21" t="str">
        <f t="shared" si="7"/>
        <v>H</v>
      </c>
      <c r="AA20" s="21" t="str">
        <f t="shared" si="8"/>
        <v>I</v>
      </c>
      <c r="AB20" s="21" t="str">
        <f t="shared" si="9"/>
        <v>J</v>
      </c>
      <c r="AC20" s="21" t="str">
        <f t="shared" si="10"/>
        <v>K</v>
      </c>
      <c r="AD20" s="21" t="str">
        <f t="shared" si="11"/>
        <v>L</v>
      </c>
      <c r="AE20" s="21"/>
      <c r="AF20" s="21"/>
      <c r="AG20" s="21"/>
      <c r="AH20" s="21"/>
      <c r="AI20" s="21"/>
      <c r="AJ20" s="21"/>
      <c r="AK20" s="22">
        <v>122.31491613365502</v>
      </c>
    </row>
    <row r="21" spans="1:37" ht="12" customHeight="1">
      <c r="A21" s="11" t="s">
        <v>28</v>
      </c>
      <c r="B21" s="12">
        <v>4</v>
      </c>
      <c r="C21" s="19"/>
      <c r="D21" s="22">
        <v>3.3695836324161577</v>
      </c>
      <c r="E21" s="23">
        <v>38</v>
      </c>
      <c r="F21" s="19"/>
      <c r="G21" s="22">
        <v>2.4799784579926127</v>
      </c>
      <c r="H21" s="23">
        <v>9</v>
      </c>
      <c r="I21" s="19"/>
      <c r="J21" s="22">
        <v>2.1697127420750153</v>
      </c>
      <c r="K21" s="23">
        <v>10</v>
      </c>
      <c r="L21" s="19"/>
      <c r="M21" s="22">
        <v>0.8901837104550596</v>
      </c>
      <c r="N21" s="23">
        <v>30</v>
      </c>
      <c r="O21" s="19"/>
      <c r="P21" s="22">
        <v>8.909458542938847</v>
      </c>
      <c r="Q21" s="23">
        <v>22</v>
      </c>
      <c r="R21" s="21"/>
      <c r="S21" s="21"/>
      <c r="T21" s="21" t="str">
        <f t="shared" si="1"/>
        <v>B</v>
      </c>
      <c r="U21" s="21" t="str">
        <f t="shared" si="2"/>
        <v>C</v>
      </c>
      <c r="V21" s="21" t="str">
        <f t="shared" si="3"/>
        <v>D</v>
      </c>
      <c r="W21" s="21" t="str">
        <f t="shared" si="4"/>
        <v>E</v>
      </c>
      <c r="X21" s="21" t="str">
        <f t="shared" si="5"/>
        <v>F</v>
      </c>
      <c r="Y21" s="21" t="str">
        <f t="shared" si="6"/>
        <v>G</v>
      </c>
      <c r="Z21" s="21" t="str">
        <f t="shared" si="7"/>
        <v>H</v>
      </c>
      <c r="AA21" s="21" t="str">
        <f t="shared" si="8"/>
        <v>I</v>
      </c>
      <c r="AB21" s="21" t="str">
        <f t="shared" si="9"/>
        <v>J</v>
      </c>
      <c r="AC21" s="21" t="str">
        <f t="shared" si="10"/>
        <v>K</v>
      </c>
      <c r="AD21" s="21" t="str">
        <f t="shared" si="11"/>
        <v>L</v>
      </c>
      <c r="AE21" s="21" t="str">
        <f aca="true" t="shared" si="12" ref="AE21:AE32">CHAR(77)</f>
        <v>M</v>
      </c>
      <c r="AF21" s="21"/>
      <c r="AG21" s="21"/>
      <c r="AH21" s="21"/>
      <c r="AI21" s="21"/>
      <c r="AJ21" s="21"/>
      <c r="AK21" s="22">
        <v>122.2747676957661</v>
      </c>
    </row>
    <row r="22" spans="1:37" ht="12" customHeight="1">
      <c r="A22" s="11" t="s">
        <v>29</v>
      </c>
      <c r="B22" s="12">
        <v>4</v>
      </c>
      <c r="C22" s="19"/>
      <c r="D22" s="22">
        <v>3.62402300352582</v>
      </c>
      <c r="E22" s="23">
        <v>22</v>
      </c>
      <c r="F22" s="19"/>
      <c r="G22" s="22">
        <v>2.3690155550729957</v>
      </c>
      <c r="H22" s="23">
        <v>15</v>
      </c>
      <c r="I22" s="19"/>
      <c r="J22" s="22">
        <v>1.980772530033001</v>
      </c>
      <c r="K22" s="23">
        <v>47</v>
      </c>
      <c r="L22" s="19"/>
      <c r="M22" s="22">
        <v>0.793770514969412</v>
      </c>
      <c r="N22" s="23">
        <v>45</v>
      </c>
      <c r="O22" s="19"/>
      <c r="P22" s="22">
        <v>8.767581603601228</v>
      </c>
      <c r="Q22" s="23">
        <v>26</v>
      </c>
      <c r="R22" s="21"/>
      <c r="S22" s="21"/>
      <c r="T22" s="21" t="str">
        <f t="shared" si="1"/>
        <v>B</v>
      </c>
      <c r="U22" s="21" t="str">
        <f t="shared" si="2"/>
        <v>C</v>
      </c>
      <c r="V22" s="21" t="str">
        <f t="shared" si="3"/>
        <v>D</v>
      </c>
      <c r="W22" s="21" t="str">
        <f t="shared" si="4"/>
        <v>E</v>
      </c>
      <c r="X22" s="21" t="str">
        <f t="shared" si="5"/>
        <v>F</v>
      </c>
      <c r="Y22" s="21" t="str">
        <f t="shared" si="6"/>
        <v>G</v>
      </c>
      <c r="Z22" s="21" t="str">
        <f t="shared" si="7"/>
        <v>H</v>
      </c>
      <c r="AA22" s="21" t="str">
        <f t="shared" si="8"/>
        <v>I</v>
      </c>
      <c r="AB22" s="21" t="str">
        <f t="shared" si="9"/>
        <v>J</v>
      </c>
      <c r="AC22" s="21" t="str">
        <f t="shared" si="10"/>
        <v>K</v>
      </c>
      <c r="AD22" s="21" t="str">
        <f t="shared" si="11"/>
        <v>L</v>
      </c>
      <c r="AE22" s="21" t="str">
        <f t="shared" si="12"/>
        <v>M</v>
      </c>
      <c r="AF22" s="21" t="str">
        <f aca="true" t="shared" si="13" ref="AF22:AF33">CHAR(78)</f>
        <v>N</v>
      </c>
      <c r="AG22" s="21" t="str">
        <f aca="true" t="shared" si="14" ref="AG22:AG34">CHAR(79)</f>
        <v>O</v>
      </c>
      <c r="AH22" s="21"/>
      <c r="AI22" s="21"/>
      <c r="AJ22" s="21"/>
      <c r="AK22" s="22">
        <v>120.3276269446996</v>
      </c>
    </row>
    <row r="23" spans="1:37" ht="12" customHeight="1">
      <c r="A23" s="11" t="s">
        <v>30</v>
      </c>
      <c r="B23" s="12">
        <v>5</v>
      </c>
      <c r="C23" s="19"/>
      <c r="D23" s="22">
        <v>3.415750307475747</v>
      </c>
      <c r="E23" s="23">
        <v>35</v>
      </c>
      <c r="F23" s="19"/>
      <c r="G23" s="22">
        <v>2.3234840977138846</v>
      </c>
      <c r="H23" s="23">
        <v>19</v>
      </c>
      <c r="I23" s="19"/>
      <c r="J23" s="22">
        <v>2.040767798475759</v>
      </c>
      <c r="K23" s="23">
        <v>36</v>
      </c>
      <c r="L23" s="19"/>
      <c r="M23" s="22">
        <v>0.8850885540648094</v>
      </c>
      <c r="N23" s="23">
        <v>32</v>
      </c>
      <c r="O23" s="19"/>
      <c r="P23" s="22">
        <v>8.665090757730201</v>
      </c>
      <c r="Q23" s="23">
        <v>29</v>
      </c>
      <c r="R23" s="21"/>
      <c r="S23" s="21"/>
      <c r="T23" s="21" t="str">
        <f t="shared" si="1"/>
        <v>B</v>
      </c>
      <c r="U23" s="21" t="str">
        <f t="shared" si="2"/>
        <v>C</v>
      </c>
      <c r="V23" s="21" t="str">
        <f t="shared" si="3"/>
        <v>D</v>
      </c>
      <c r="W23" s="21" t="str">
        <f t="shared" si="4"/>
        <v>E</v>
      </c>
      <c r="X23" s="21" t="str">
        <f t="shared" si="5"/>
        <v>F</v>
      </c>
      <c r="Y23" s="21" t="str">
        <f t="shared" si="6"/>
        <v>G</v>
      </c>
      <c r="Z23" s="21" t="str">
        <f t="shared" si="7"/>
        <v>H</v>
      </c>
      <c r="AA23" s="21" t="str">
        <f t="shared" si="8"/>
        <v>I</v>
      </c>
      <c r="AB23" s="21" t="str">
        <f t="shared" si="9"/>
        <v>J</v>
      </c>
      <c r="AC23" s="21" t="str">
        <f t="shared" si="10"/>
        <v>K</v>
      </c>
      <c r="AD23" s="21" t="str">
        <f t="shared" si="11"/>
        <v>L</v>
      </c>
      <c r="AE23" s="21" t="str">
        <f t="shared" si="12"/>
        <v>M</v>
      </c>
      <c r="AF23" s="21" t="str">
        <f t="shared" si="13"/>
        <v>N</v>
      </c>
      <c r="AG23" s="21" t="str">
        <f t="shared" si="14"/>
        <v>O</v>
      </c>
      <c r="AH23" s="21" t="str">
        <f aca="true" t="shared" si="15" ref="AH23:AH35">CHAR(80)</f>
        <v>P</v>
      </c>
      <c r="AI23" s="21"/>
      <c r="AJ23" s="21"/>
      <c r="AK23" s="22">
        <v>118.92102694657127</v>
      </c>
    </row>
    <row r="24" spans="1:37" ht="12" customHeight="1">
      <c r="A24" s="11" t="s">
        <v>31</v>
      </c>
      <c r="B24" s="12">
        <v>4</v>
      </c>
      <c r="C24" s="19"/>
      <c r="D24" s="22">
        <v>3.6564857034407288</v>
      </c>
      <c r="E24" s="23">
        <v>19</v>
      </c>
      <c r="F24" s="19"/>
      <c r="G24" s="22">
        <v>2.2247713666618623</v>
      </c>
      <c r="H24" s="23">
        <v>31</v>
      </c>
      <c r="I24" s="19"/>
      <c r="J24" s="22">
        <v>2.0384983325927584</v>
      </c>
      <c r="K24" s="23">
        <v>38</v>
      </c>
      <c r="L24" s="19"/>
      <c r="M24" s="22">
        <v>0.7421317937028354</v>
      </c>
      <c r="N24" s="23">
        <v>49</v>
      </c>
      <c r="O24" s="19"/>
      <c r="P24" s="22">
        <v>8.661887196398185</v>
      </c>
      <c r="Q24" s="23">
        <v>30</v>
      </c>
      <c r="R24" s="21"/>
      <c r="S24" s="21"/>
      <c r="T24" s="21" t="str">
        <f t="shared" si="1"/>
        <v>B</v>
      </c>
      <c r="U24" s="21" t="str">
        <f t="shared" si="2"/>
        <v>C</v>
      </c>
      <c r="V24" s="21" t="str">
        <f t="shared" si="3"/>
        <v>D</v>
      </c>
      <c r="W24" s="21" t="str">
        <f t="shared" si="4"/>
        <v>E</v>
      </c>
      <c r="X24" s="21" t="str">
        <f t="shared" si="5"/>
        <v>F</v>
      </c>
      <c r="Y24" s="21" t="str">
        <f t="shared" si="6"/>
        <v>G</v>
      </c>
      <c r="Z24" s="21" t="str">
        <f t="shared" si="7"/>
        <v>H</v>
      </c>
      <c r="AA24" s="21" t="str">
        <f t="shared" si="8"/>
        <v>I</v>
      </c>
      <c r="AB24" s="21" t="str">
        <f t="shared" si="9"/>
        <v>J</v>
      </c>
      <c r="AC24" s="21" t="str">
        <f t="shared" si="10"/>
        <v>K</v>
      </c>
      <c r="AD24" s="21" t="str">
        <f t="shared" si="11"/>
        <v>L</v>
      </c>
      <c r="AE24" s="21" t="str">
        <f t="shared" si="12"/>
        <v>M</v>
      </c>
      <c r="AF24" s="21" t="str">
        <f t="shared" si="13"/>
        <v>N</v>
      </c>
      <c r="AG24" s="21" t="str">
        <f t="shared" si="14"/>
        <v>O</v>
      </c>
      <c r="AH24" s="21" t="str">
        <f t="shared" si="15"/>
        <v>P</v>
      </c>
      <c r="AI24" s="21"/>
      <c r="AJ24" s="21"/>
      <c r="AK24" s="22">
        <v>118.87706078232195</v>
      </c>
    </row>
    <row r="25" spans="1:37" ht="12" customHeight="1">
      <c r="A25" s="11" t="s">
        <v>32</v>
      </c>
      <c r="B25" s="12">
        <v>4</v>
      </c>
      <c r="C25" s="19"/>
      <c r="D25" s="22">
        <v>3.6481423459759994</v>
      </c>
      <c r="E25" s="23">
        <v>20</v>
      </c>
      <c r="F25" s="19"/>
      <c r="G25" s="22">
        <v>2.086338296589737</v>
      </c>
      <c r="H25" s="23">
        <v>46</v>
      </c>
      <c r="I25" s="19"/>
      <c r="J25" s="22">
        <v>2.0802894013804076</v>
      </c>
      <c r="K25" s="23">
        <v>28</v>
      </c>
      <c r="L25" s="19"/>
      <c r="M25" s="22">
        <v>0.8297881693338771</v>
      </c>
      <c r="N25" s="23">
        <v>39</v>
      </c>
      <c r="O25" s="19"/>
      <c r="P25" s="22">
        <v>8.64455821328002</v>
      </c>
      <c r="Q25" s="23">
        <v>31</v>
      </c>
      <c r="R25" s="21"/>
      <c r="S25" s="21"/>
      <c r="T25" s="21"/>
      <c r="U25" s="21" t="str">
        <f t="shared" si="2"/>
        <v>C</v>
      </c>
      <c r="V25" s="21" t="str">
        <f t="shared" si="3"/>
        <v>D</v>
      </c>
      <c r="W25" s="21" t="str">
        <f t="shared" si="4"/>
        <v>E</v>
      </c>
      <c r="X25" s="21" t="str">
        <f t="shared" si="5"/>
        <v>F</v>
      </c>
      <c r="Y25" s="21" t="str">
        <f t="shared" si="6"/>
        <v>G</v>
      </c>
      <c r="Z25" s="21" t="str">
        <f t="shared" si="7"/>
        <v>H</v>
      </c>
      <c r="AA25" s="21" t="str">
        <f t="shared" si="8"/>
        <v>I</v>
      </c>
      <c r="AB25" s="21" t="str">
        <f t="shared" si="9"/>
        <v>J</v>
      </c>
      <c r="AC25" s="21" t="str">
        <f t="shared" si="10"/>
        <v>K</v>
      </c>
      <c r="AD25" s="21" t="str">
        <f t="shared" si="11"/>
        <v>L</v>
      </c>
      <c r="AE25" s="21" t="str">
        <f t="shared" si="12"/>
        <v>M</v>
      </c>
      <c r="AF25" s="21" t="str">
        <f t="shared" si="13"/>
        <v>N</v>
      </c>
      <c r="AG25" s="21" t="str">
        <f t="shared" si="14"/>
        <v>O</v>
      </c>
      <c r="AH25" s="21" t="str">
        <f t="shared" si="15"/>
        <v>P</v>
      </c>
      <c r="AI25" s="21"/>
      <c r="AJ25" s="21"/>
      <c r="AK25" s="22">
        <v>118.63923517541603</v>
      </c>
    </row>
    <row r="26" spans="1:37" ht="12" customHeight="1">
      <c r="A26" s="11" t="s">
        <v>33</v>
      </c>
      <c r="B26" s="12">
        <v>4</v>
      </c>
      <c r="C26" s="19"/>
      <c r="D26" s="22">
        <v>3.664914317294105</v>
      </c>
      <c r="E26" s="23">
        <v>18</v>
      </c>
      <c r="F26" s="19"/>
      <c r="G26" s="22">
        <v>2.182060265741827</v>
      </c>
      <c r="H26" s="23">
        <v>38</v>
      </c>
      <c r="I26" s="19"/>
      <c r="J26" s="22">
        <v>2.0186382485981222</v>
      </c>
      <c r="K26" s="23">
        <v>42</v>
      </c>
      <c r="L26" s="19"/>
      <c r="M26" s="22">
        <v>0.7335987660128551</v>
      </c>
      <c r="N26" s="23">
        <v>51</v>
      </c>
      <c r="O26" s="19"/>
      <c r="P26" s="22">
        <v>8.59921159764691</v>
      </c>
      <c r="Q26" s="23">
        <v>33</v>
      </c>
      <c r="R26" s="21"/>
      <c r="S26" s="21"/>
      <c r="T26" s="21"/>
      <c r="U26" s="21" t="str">
        <f t="shared" si="2"/>
        <v>C</v>
      </c>
      <c r="V26" s="21" t="str">
        <f t="shared" si="3"/>
        <v>D</v>
      </c>
      <c r="W26" s="21" t="str">
        <f t="shared" si="4"/>
        <v>E</v>
      </c>
      <c r="X26" s="21" t="str">
        <f t="shared" si="5"/>
        <v>F</v>
      </c>
      <c r="Y26" s="21" t="str">
        <f t="shared" si="6"/>
        <v>G</v>
      </c>
      <c r="Z26" s="21" t="str">
        <f t="shared" si="7"/>
        <v>H</v>
      </c>
      <c r="AA26" s="21" t="str">
        <f t="shared" si="8"/>
        <v>I</v>
      </c>
      <c r="AB26" s="21" t="str">
        <f t="shared" si="9"/>
        <v>J</v>
      </c>
      <c r="AC26" s="21" t="str">
        <f t="shared" si="10"/>
        <v>K</v>
      </c>
      <c r="AD26" s="21" t="str">
        <f t="shared" si="11"/>
        <v>L</v>
      </c>
      <c r="AE26" s="21" t="str">
        <f t="shared" si="12"/>
        <v>M</v>
      </c>
      <c r="AF26" s="21" t="str">
        <f t="shared" si="13"/>
        <v>N</v>
      </c>
      <c r="AG26" s="21" t="str">
        <f t="shared" si="14"/>
        <v>O</v>
      </c>
      <c r="AH26" s="21" t="str">
        <f t="shared" si="15"/>
        <v>P</v>
      </c>
      <c r="AI26" s="21"/>
      <c r="AJ26" s="21"/>
      <c r="AK26" s="22">
        <v>118.01689130731172</v>
      </c>
    </row>
    <row r="27" spans="1:37" ht="12" customHeight="1">
      <c r="A27" s="11" t="s">
        <v>34</v>
      </c>
      <c r="B27" s="12">
        <v>4</v>
      </c>
      <c r="C27" s="19"/>
      <c r="D27" s="22">
        <v>3.4508941986672887</v>
      </c>
      <c r="E27" s="23">
        <v>31</v>
      </c>
      <c r="F27" s="19"/>
      <c r="G27" s="22">
        <v>2.3258305320217</v>
      </c>
      <c r="H27" s="23">
        <v>18</v>
      </c>
      <c r="I27" s="19"/>
      <c r="J27" s="22">
        <v>1.9822200206364478</v>
      </c>
      <c r="K27" s="23">
        <v>46</v>
      </c>
      <c r="L27" s="19"/>
      <c r="M27" s="22">
        <v>0.8317519645314615</v>
      </c>
      <c r="N27" s="23">
        <v>37</v>
      </c>
      <c r="O27" s="19"/>
      <c r="P27" s="22">
        <v>8.590696715856899</v>
      </c>
      <c r="Q27" s="23">
        <v>34</v>
      </c>
      <c r="R27" s="21"/>
      <c r="S27" s="21"/>
      <c r="T27" s="21"/>
      <c r="U27" s="21" t="str">
        <f t="shared" si="2"/>
        <v>C</v>
      </c>
      <c r="V27" s="21" t="str">
        <f t="shared" si="3"/>
        <v>D</v>
      </c>
      <c r="W27" s="21" t="str">
        <f t="shared" si="4"/>
        <v>E</v>
      </c>
      <c r="X27" s="21" t="str">
        <f t="shared" si="5"/>
        <v>F</v>
      </c>
      <c r="Y27" s="21" t="str">
        <f t="shared" si="6"/>
        <v>G</v>
      </c>
      <c r="Z27" s="21" t="str">
        <f t="shared" si="7"/>
        <v>H</v>
      </c>
      <c r="AA27" s="21" t="str">
        <f t="shared" si="8"/>
        <v>I</v>
      </c>
      <c r="AB27" s="21" t="str">
        <f t="shared" si="9"/>
        <v>J</v>
      </c>
      <c r="AC27" s="21" t="str">
        <f t="shared" si="10"/>
        <v>K</v>
      </c>
      <c r="AD27" s="21" t="str">
        <f t="shared" si="11"/>
        <v>L</v>
      </c>
      <c r="AE27" s="21" t="str">
        <f t="shared" si="12"/>
        <v>M</v>
      </c>
      <c r="AF27" s="21" t="str">
        <f t="shared" si="13"/>
        <v>N</v>
      </c>
      <c r="AG27" s="21" t="str">
        <f t="shared" si="14"/>
        <v>O</v>
      </c>
      <c r="AH27" s="21" t="str">
        <f t="shared" si="15"/>
        <v>P</v>
      </c>
      <c r="AI27" s="21"/>
      <c r="AJ27" s="21"/>
      <c r="AK27" s="22">
        <v>117.9000317711443</v>
      </c>
    </row>
    <row r="28" spans="1:37" ht="12" customHeight="1">
      <c r="A28" s="11" t="s">
        <v>35</v>
      </c>
      <c r="B28" s="12">
        <v>5</v>
      </c>
      <c r="C28" s="19"/>
      <c r="D28" s="22">
        <v>3.2287223765915924</v>
      </c>
      <c r="E28" s="23">
        <v>47</v>
      </c>
      <c r="F28" s="19"/>
      <c r="G28" s="22">
        <v>1.9474771518881866</v>
      </c>
      <c r="H28" s="23">
        <v>55</v>
      </c>
      <c r="I28" s="19"/>
      <c r="J28" s="22">
        <v>2.2346478467555877</v>
      </c>
      <c r="K28" s="23">
        <v>5</v>
      </c>
      <c r="L28" s="19"/>
      <c r="M28" s="22">
        <v>0.9090424597797199</v>
      </c>
      <c r="N28" s="23">
        <v>25</v>
      </c>
      <c r="O28" s="19"/>
      <c r="P28" s="22">
        <v>8.319889835015086</v>
      </c>
      <c r="Q28" s="23">
        <v>44</v>
      </c>
      <c r="R28" s="21"/>
      <c r="S28" s="21"/>
      <c r="T28" s="21"/>
      <c r="U28" s="21"/>
      <c r="V28" s="21"/>
      <c r="W28" s="21"/>
      <c r="X28" s="21"/>
      <c r="Y28" s="21"/>
      <c r="Z28" s="21"/>
      <c r="AA28" s="21" t="str">
        <f t="shared" si="8"/>
        <v>I</v>
      </c>
      <c r="AB28" s="21" t="str">
        <f t="shared" si="9"/>
        <v>J</v>
      </c>
      <c r="AC28" s="21" t="str">
        <f t="shared" si="10"/>
        <v>K</v>
      </c>
      <c r="AD28" s="21" t="str">
        <f t="shared" si="11"/>
        <v>L</v>
      </c>
      <c r="AE28" s="21" t="str">
        <f t="shared" si="12"/>
        <v>M</v>
      </c>
      <c r="AF28" s="21" t="str">
        <f t="shared" si="13"/>
        <v>N</v>
      </c>
      <c r="AG28" s="21" t="str">
        <f t="shared" si="14"/>
        <v>O</v>
      </c>
      <c r="AH28" s="21" t="str">
        <f t="shared" si="15"/>
        <v>P</v>
      </c>
      <c r="AI28" s="21"/>
      <c r="AJ28" s="21"/>
      <c r="AK28" s="22">
        <v>114.1834368416364</v>
      </c>
    </row>
    <row r="29" spans="1:37" ht="12" customHeight="1">
      <c r="A29" s="11" t="s">
        <v>36</v>
      </c>
      <c r="B29" s="12">
        <v>4</v>
      </c>
      <c r="C29" s="19"/>
      <c r="D29" s="22">
        <v>3.3353025342678984</v>
      </c>
      <c r="E29" s="23">
        <v>41</v>
      </c>
      <c r="F29" s="19"/>
      <c r="G29" s="22">
        <v>2.1889965328490826</v>
      </c>
      <c r="H29" s="23">
        <v>35</v>
      </c>
      <c r="I29" s="19"/>
      <c r="J29" s="22">
        <v>1.992114233825476</v>
      </c>
      <c r="K29" s="23">
        <v>44</v>
      </c>
      <c r="L29" s="19"/>
      <c r="M29" s="22">
        <v>0.7309648507750538</v>
      </c>
      <c r="N29" s="23">
        <v>53</v>
      </c>
      <c r="O29" s="19"/>
      <c r="P29" s="22">
        <v>8.24737815171751</v>
      </c>
      <c r="Q29" s="23">
        <v>45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 t="str">
        <f t="shared" si="9"/>
        <v>J</v>
      </c>
      <c r="AC29" s="21" t="str">
        <f t="shared" si="10"/>
        <v>K</v>
      </c>
      <c r="AD29" s="21" t="str">
        <f t="shared" si="11"/>
        <v>L</v>
      </c>
      <c r="AE29" s="21" t="str">
        <f t="shared" si="12"/>
        <v>M</v>
      </c>
      <c r="AF29" s="21" t="str">
        <f t="shared" si="13"/>
        <v>N</v>
      </c>
      <c r="AG29" s="21" t="str">
        <f t="shared" si="14"/>
        <v>O</v>
      </c>
      <c r="AH29" s="21" t="str">
        <f t="shared" si="15"/>
        <v>P</v>
      </c>
      <c r="AI29" s="21"/>
      <c r="AJ29" s="21"/>
      <c r="AK29" s="22">
        <v>113.18827544235393</v>
      </c>
    </row>
    <row r="30" spans="1:37" ht="12" customHeight="1">
      <c r="A30" s="11" t="s">
        <v>37</v>
      </c>
      <c r="B30" s="12" t="s">
        <v>38</v>
      </c>
      <c r="C30" s="19"/>
      <c r="D30" s="22">
        <v>2.875812560020837</v>
      </c>
      <c r="E30" s="23">
        <v>53</v>
      </c>
      <c r="F30" s="19"/>
      <c r="G30" s="22">
        <v>2.0988303403690454</v>
      </c>
      <c r="H30" s="23">
        <v>44</v>
      </c>
      <c r="I30" s="19"/>
      <c r="J30" s="22">
        <v>2.0747442378455565</v>
      </c>
      <c r="K30" s="23">
        <v>30</v>
      </c>
      <c r="L30" s="19"/>
      <c r="M30" s="22">
        <v>1.163498279731249</v>
      </c>
      <c r="N30" s="23">
        <v>3</v>
      </c>
      <c r="O30" s="19"/>
      <c r="P30" s="22">
        <v>8.212885417966687</v>
      </c>
      <c r="Q30" s="23">
        <v>48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 t="str">
        <f t="shared" si="10"/>
        <v>K</v>
      </c>
      <c r="AD30" s="21" t="str">
        <f t="shared" si="11"/>
        <v>L</v>
      </c>
      <c r="AE30" s="21" t="str">
        <f t="shared" si="12"/>
        <v>M</v>
      </c>
      <c r="AF30" s="21" t="str">
        <f t="shared" si="13"/>
        <v>N</v>
      </c>
      <c r="AG30" s="21" t="str">
        <f t="shared" si="14"/>
        <v>O</v>
      </c>
      <c r="AH30" s="21" t="str">
        <f t="shared" si="15"/>
        <v>P</v>
      </c>
      <c r="AI30" s="21"/>
      <c r="AJ30" s="21"/>
      <c r="AK30" s="22">
        <v>112.7148919043704</v>
      </c>
    </row>
    <row r="31" spans="1:37" ht="12" customHeight="1">
      <c r="A31" s="11" t="s">
        <v>39</v>
      </c>
      <c r="B31" s="12">
        <v>5</v>
      </c>
      <c r="C31" s="19"/>
      <c r="D31" s="22">
        <v>3.059706482699223</v>
      </c>
      <c r="E31" s="23">
        <v>51</v>
      </c>
      <c r="F31" s="19"/>
      <c r="G31" s="22">
        <v>2.2159151426034582</v>
      </c>
      <c r="H31" s="23">
        <v>33</v>
      </c>
      <c r="I31" s="19"/>
      <c r="J31" s="22">
        <v>2.10698103758493</v>
      </c>
      <c r="K31" s="23">
        <v>22</v>
      </c>
      <c r="L31" s="19"/>
      <c r="M31" s="22">
        <v>0.7861851350081979</v>
      </c>
      <c r="N31" s="23">
        <v>46</v>
      </c>
      <c r="O31" s="19"/>
      <c r="P31" s="22">
        <v>8.168787797895812</v>
      </c>
      <c r="Q31" s="23">
        <v>49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 t="str">
        <f t="shared" si="11"/>
        <v>L</v>
      </c>
      <c r="AE31" s="21" t="str">
        <f t="shared" si="12"/>
        <v>M</v>
      </c>
      <c r="AF31" s="21" t="str">
        <f t="shared" si="13"/>
        <v>N</v>
      </c>
      <c r="AG31" s="21" t="str">
        <f t="shared" si="14"/>
        <v>O</v>
      </c>
      <c r="AH31" s="21" t="str">
        <f t="shared" si="15"/>
        <v>P</v>
      </c>
      <c r="AI31" s="21"/>
      <c r="AJ31" s="21"/>
      <c r="AK31" s="22">
        <v>112.1096894418284</v>
      </c>
    </row>
    <row r="32" spans="1:37" ht="12" customHeight="1">
      <c r="A32" s="11" t="s">
        <v>40</v>
      </c>
      <c r="B32" s="12">
        <v>4</v>
      </c>
      <c r="C32" s="19"/>
      <c r="D32" s="22">
        <v>3.4240462097594553</v>
      </c>
      <c r="E32" s="23">
        <v>34</v>
      </c>
      <c r="F32" s="19"/>
      <c r="G32" s="22">
        <v>2.0466129354694735</v>
      </c>
      <c r="H32" s="23">
        <v>50</v>
      </c>
      <c r="I32" s="19"/>
      <c r="J32" s="22">
        <v>1.9373847166921354</v>
      </c>
      <c r="K32" s="23">
        <v>53</v>
      </c>
      <c r="L32" s="19"/>
      <c r="M32" s="22">
        <v>0.7599994018362171</v>
      </c>
      <c r="N32" s="23">
        <v>48</v>
      </c>
      <c r="O32" s="19"/>
      <c r="P32" s="22">
        <v>8.168043263757282</v>
      </c>
      <c r="Q32" s="23">
        <v>50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 t="str">
        <f t="shared" si="11"/>
        <v>L</v>
      </c>
      <c r="AE32" s="21" t="str">
        <f t="shared" si="12"/>
        <v>M</v>
      </c>
      <c r="AF32" s="21" t="str">
        <f t="shared" si="13"/>
        <v>N</v>
      </c>
      <c r="AG32" s="21" t="str">
        <f t="shared" si="14"/>
        <v>O</v>
      </c>
      <c r="AH32" s="21" t="str">
        <f t="shared" si="15"/>
        <v>P</v>
      </c>
      <c r="AI32" s="21"/>
      <c r="AJ32" s="21"/>
      <c r="AK32" s="22">
        <v>112.09947134177311</v>
      </c>
    </row>
    <row r="33" spans="1:37" ht="12" customHeight="1">
      <c r="A33" s="11" t="s">
        <v>41</v>
      </c>
      <c r="B33" s="12">
        <v>4</v>
      </c>
      <c r="C33" s="19"/>
      <c r="D33" s="22">
        <v>3.392811550153964</v>
      </c>
      <c r="E33" s="23">
        <v>37</v>
      </c>
      <c r="F33" s="19"/>
      <c r="G33" s="22">
        <v>2.120529943653831</v>
      </c>
      <c r="H33" s="23">
        <v>42</v>
      </c>
      <c r="I33" s="19"/>
      <c r="J33" s="22">
        <v>1.8445757399962992</v>
      </c>
      <c r="K33" s="23">
        <v>55</v>
      </c>
      <c r="L33" s="19"/>
      <c r="M33" s="22">
        <v>0.7369588927901173</v>
      </c>
      <c r="N33" s="23">
        <v>50</v>
      </c>
      <c r="O33" s="19"/>
      <c r="P33" s="22">
        <v>8.094876126594212</v>
      </c>
      <c r="Q33" s="23">
        <v>52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 t="str">
        <f t="shared" si="13"/>
        <v>N</v>
      </c>
      <c r="AG33" s="21" t="str">
        <f t="shared" si="14"/>
        <v>O</v>
      </c>
      <c r="AH33" s="21" t="str">
        <f t="shared" si="15"/>
        <v>P</v>
      </c>
      <c r="AI33" s="21"/>
      <c r="AJ33" s="21"/>
      <c r="AK33" s="22">
        <v>111.09531439368683</v>
      </c>
    </row>
    <row r="34" spans="1:37" ht="12" customHeight="1">
      <c r="A34" s="11" t="s">
        <v>42</v>
      </c>
      <c r="B34" s="12">
        <v>4</v>
      </c>
      <c r="C34" s="19"/>
      <c r="D34" s="22">
        <v>3.2174945761826863</v>
      </c>
      <c r="E34" s="23">
        <v>48</v>
      </c>
      <c r="F34" s="19"/>
      <c r="G34" s="22">
        <v>1.9690703994306396</v>
      </c>
      <c r="H34" s="23">
        <v>54</v>
      </c>
      <c r="I34" s="19"/>
      <c r="J34" s="22">
        <v>2.080952395446201</v>
      </c>
      <c r="K34" s="23">
        <v>27</v>
      </c>
      <c r="L34" s="19"/>
      <c r="M34" s="22">
        <v>0.7072984407068702</v>
      </c>
      <c r="N34" s="23">
        <v>54</v>
      </c>
      <c r="O34" s="19"/>
      <c r="P34" s="22">
        <v>7.974815811766399</v>
      </c>
      <c r="Q34" s="23">
        <v>53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 t="str">
        <f t="shared" si="14"/>
        <v>O</v>
      </c>
      <c r="AH34" s="21" t="str">
        <f t="shared" si="15"/>
        <v>P</v>
      </c>
      <c r="AI34" s="21" t="str">
        <f>CHAR(81)</f>
        <v>Q</v>
      </c>
      <c r="AJ34" s="21"/>
      <c r="AK34" s="22">
        <v>109.44758832433033</v>
      </c>
    </row>
    <row r="35" spans="1:37" ht="12" customHeight="1">
      <c r="A35" s="11" t="s">
        <v>43</v>
      </c>
      <c r="B35" s="12">
        <v>4</v>
      </c>
      <c r="C35" s="19"/>
      <c r="D35" s="22">
        <v>3.0702703663968585</v>
      </c>
      <c r="E35" s="23">
        <v>50</v>
      </c>
      <c r="F35" s="19"/>
      <c r="G35" s="22">
        <v>2.0682126390086677</v>
      </c>
      <c r="H35" s="23">
        <v>49</v>
      </c>
      <c r="I35" s="19"/>
      <c r="J35" s="22">
        <v>1.8739187444160468</v>
      </c>
      <c r="K35" s="23">
        <v>54</v>
      </c>
      <c r="L35" s="19"/>
      <c r="M35" s="22">
        <v>0.9010298237346589</v>
      </c>
      <c r="N35" s="23">
        <v>28</v>
      </c>
      <c r="O35" s="19"/>
      <c r="P35" s="22">
        <v>7.913431573556231</v>
      </c>
      <c r="Q35" s="23">
        <v>55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 t="str">
        <f t="shared" si="15"/>
        <v>P</v>
      </c>
      <c r="AI35" s="21" t="str">
        <f>CHAR(81)</f>
        <v>Q</v>
      </c>
      <c r="AJ35" s="21"/>
      <c r="AK35" s="22">
        <v>108.60514167831295</v>
      </c>
    </row>
    <row r="36" spans="1:37" ht="12" customHeight="1">
      <c r="A36" s="11" t="s">
        <v>44</v>
      </c>
      <c r="B36" s="12">
        <v>2</v>
      </c>
      <c r="C36" s="19"/>
      <c r="D36" s="22">
        <v>3.3019981941780356</v>
      </c>
      <c r="E36" s="23">
        <v>42</v>
      </c>
      <c r="F36" s="19"/>
      <c r="G36" s="22">
        <v>1.9262081909486102</v>
      </c>
      <c r="H36" s="23">
        <v>56</v>
      </c>
      <c r="I36" s="19"/>
      <c r="J36" s="22">
        <v>1.7180943927966226</v>
      </c>
      <c r="K36" s="23">
        <v>56</v>
      </c>
      <c r="L36" s="19"/>
      <c r="M36" s="22">
        <v>0.34012365030105535</v>
      </c>
      <c r="N36" s="23">
        <v>56</v>
      </c>
      <c r="O36" s="19"/>
      <c r="P36" s="22">
        <v>7.286424428224325</v>
      </c>
      <c r="Q36" s="23">
        <v>56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 t="str">
        <f>CHAR(81)</f>
        <v>Q</v>
      </c>
      <c r="AJ36" s="21"/>
      <c r="AK36" s="22">
        <v>100</v>
      </c>
    </row>
    <row r="37" spans="1:37" ht="12" customHeight="1">
      <c r="A37" s="11"/>
      <c r="B37" s="12"/>
      <c r="C37" s="19"/>
      <c r="D37" s="22"/>
      <c r="E37" s="23"/>
      <c r="F37" s="19"/>
      <c r="G37" s="22"/>
      <c r="H37" s="23"/>
      <c r="I37" s="19"/>
      <c r="J37" s="22"/>
      <c r="K37" s="23"/>
      <c r="L37" s="19"/>
      <c r="M37" s="22"/>
      <c r="N37" s="23"/>
      <c r="O37" s="19"/>
      <c r="P37" s="22"/>
      <c r="Q37" s="23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2"/>
    </row>
    <row r="38" spans="1:37" ht="12" customHeight="1">
      <c r="A38" s="11" t="s">
        <v>45</v>
      </c>
      <c r="B38" s="12"/>
      <c r="C38" s="19"/>
      <c r="D38" s="22"/>
      <c r="E38" s="23"/>
      <c r="F38" s="19"/>
      <c r="G38" s="22"/>
      <c r="H38" s="23"/>
      <c r="I38" s="19"/>
      <c r="J38" s="22"/>
      <c r="K38" s="23"/>
      <c r="L38" s="19"/>
      <c r="M38" s="22"/>
      <c r="N38" s="23"/>
      <c r="O38" s="19"/>
      <c r="P38" s="22"/>
      <c r="Q38" s="23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spans="1:37" ht="12" customHeight="1">
      <c r="A39" s="11" t="s">
        <v>46</v>
      </c>
      <c r="B39" s="12">
        <v>4</v>
      </c>
      <c r="C39" s="19"/>
      <c r="D39" s="22">
        <v>3.575624909845318</v>
      </c>
      <c r="E39" s="23">
        <v>25</v>
      </c>
      <c r="F39" s="19"/>
      <c r="G39" s="22">
        <v>2.6032027568243215</v>
      </c>
      <c r="H39" s="23">
        <v>3</v>
      </c>
      <c r="I39" s="19"/>
      <c r="J39" s="22">
        <v>2.252819752042556</v>
      </c>
      <c r="K39" s="23">
        <v>3</v>
      </c>
      <c r="L39" s="19"/>
      <c r="M39" s="22">
        <v>1.0284330518940599</v>
      </c>
      <c r="N39" s="23">
        <v>10</v>
      </c>
      <c r="O39" s="19"/>
      <c r="P39" s="22">
        <v>9.460080470606256</v>
      </c>
      <c r="Q39" s="23">
        <v>2</v>
      </c>
      <c r="R39" s="21"/>
      <c r="S39" s="21" t="str">
        <f aca="true" t="shared" si="16" ref="S39:S45">CHAR(65)</f>
        <v>A</v>
      </c>
      <c r="T39" s="21" t="str">
        <f aca="true" t="shared" si="17" ref="T39:T50">CHAR(66)</f>
        <v>B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2">
        <v>129.83158699844836</v>
      </c>
    </row>
    <row r="40" spans="1:37" ht="12" customHeight="1">
      <c r="A40" s="11" t="s">
        <v>47</v>
      </c>
      <c r="B40" s="12">
        <v>6</v>
      </c>
      <c r="C40" s="19"/>
      <c r="D40" s="22">
        <v>3.8161605469132835</v>
      </c>
      <c r="E40" s="23">
        <v>8</v>
      </c>
      <c r="F40" s="19"/>
      <c r="G40" s="22">
        <v>2.3635828991993</v>
      </c>
      <c r="H40" s="23">
        <v>16</v>
      </c>
      <c r="I40" s="19"/>
      <c r="J40" s="22">
        <v>2.1482940880414474</v>
      </c>
      <c r="K40" s="23">
        <v>12</v>
      </c>
      <c r="L40" s="19"/>
      <c r="M40" s="22">
        <v>1.0606940736817896</v>
      </c>
      <c r="N40" s="23">
        <v>9</v>
      </c>
      <c r="O40" s="19"/>
      <c r="P40" s="22">
        <v>9.388731607835819</v>
      </c>
      <c r="Q40" s="23">
        <v>3</v>
      </c>
      <c r="R40" s="21"/>
      <c r="S40" s="21" t="str">
        <f t="shared" si="16"/>
        <v>A</v>
      </c>
      <c r="T40" s="21" t="str">
        <f t="shared" si="17"/>
        <v>B</v>
      </c>
      <c r="U40" s="21" t="str">
        <f aca="true" t="shared" si="18" ref="U40:U51">CHAR(67)</f>
        <v>C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2">
        <v>128.85238432540524</v>
      </c>
    </row>
    <row r="41" spans="1:37" ht="12" customHeight="1">
      <c r="A41" s="11" t="s">
        <v>48</v>
      </c>
      <c r="B41" s="12">
        <v>6</v>
      </c>
      <c r="C41" s="19"/>
      <c r="D41" s="22">
        <v>4.11158171109428</v>
      </c>
      <c r="E41" s="23">
        <v>1</v>
      </c>
      <c r="F41" s="19"/>
      <c r="G41" s="22">
        <v>2.2900018029816462</v>
      </c>
      <c r="H41" s="23">
        <v>20</v>
      </c>
      <c r="I41" s="19"/>
      <c r="J41" s="22">
        <v>1.9697914642665637</v>
      </c>
      <c r="K41" s="23">
        <v>48</v>
      </c>
      <c r="L41" s="19"/>
      <c r="M41" s="22">
        <v>0.9487837175831405</v>
      </c>
      <c r="N41" s="23">
        <v>19</v>
      </c>
      <c r="O41" s="19"/>
      <c r="P41" s="22">
        <v>9.32015869592563</v>
      </c>
      <c r="Q41" s="23">
        <v>6</v>
      </c>
      <c r="R41" s="21"/>
      <c r="S41" s="21" t="str">
        <f t="shared" si="16"/>
        <v>A</v>
      </c>
      <c r="T41" s="21" t="str">
        <f t="shared" si="17"/>
        <v>B</v>
      </c>
      <c r="U41" s="21" t="str">
        <f t="shared" si="18"/>
        <v>C</v>
      </c>
      <c r="V41" s="21" t="str">
        <f aca="true" t="shared" si="19" ref="V41:V52">CHAR(68)</f>
        <v>D</v>
      </c>
      <c r="W41" s="21" t="str">
        <f aca="true" t="shared" si="20" ref="W41:W54">CHAR(69)</f>
        <v>E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>
        <v>127.91127922528827</v>
      </c>
    </row>
    <row r="42" spans="1:37" ht="12" customHeight="1">
      <c r="A42" s="11" t="s">
        <v>49</v>
      </c>
      <c r="B42" s="12">
        <v>4.1</v>
      </c>
      <c r="C42" s="19"/>
      <c r="D42" s="22">
        <v>3.7198787833770837</v>
      </c>
      <c r="E42" s="23">
        <v>13</v>
      </c>
      <c r="F42" s="19"/>
      <c r="G42" s="22">
        <v>2.210898915166194</v>
      </c>
      <c r="H42" s="23">
        <v>34</v>
      </c>
      <c r="I42" s="19"/>
      <c r="J42" s="22">
        <v>2.2278512425960435</v>
      </c>
      <c r="K42" s="23">
        <v>6</v>
      </c>
      <c r="L42" s="19"/>
      <c r="M42" s="22">
        <v>1.1439577496161042</v>
      </c>
      <c r="N42" s="23">
        <v>5</v>
      </c>
      <c r="O42" s="19"/>
      <c r="P42" s="22">
        <v>9.302586690755424</v>
      </c>
      <c r="Q42" s="23">
        <v>7</v>
      </c>
      <c r="R42" s="21"/>
      <c r="S42" s="21" t="str">
        <f t="shared" si="16"/>
        <v>A</v>
      </c>
      <c r="T42" s="21" t="str">
        <f t="shared" si="17"/>
        <v>B</v>
      </c>
      <c r="U42" s="21" t="str">
        <f t="shared" si="18"/>
        <v>C</v>
      </c>
      <c r="V42" s="21" t="str">
        <f t="shared" si="19"/>
        <v>D</v>
      </c>
      <c r="W42" s="21" t="str">
        <f t="shared" si="20"/>
        <v>E</v>
      </c>
      <c r="X42" s="21" t="str">
        <f aca="true" t="shared" si="21" ref="X42:X55">CHAR(70)</f>
        <v>F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>
        <v>127.67011834668038</v>
      </c>
    </row>
    <row r="43" spans="1:37" ht="12" customHeight="1">
      <c r="A43" s="11" t="s">
        <v>50</v>
      </c>
      <c r="B43" s="12" t="s">
        <v>38</v>
      </c>
      <c r="C43" s="19"/>
      <c r="D43" s="22">
        <v>3.8484420237391426</v>
      </c>
      <c r="E43" s="23">
        <v>5</v>
      </c>
      <c r="F43" s="19"/>
      <c r="G43" s="22">
        <v>2.287405125823505</v>
      </c>
      <c r="H43" s="23">
        <v>21</v>
      </c>
      <c r="I43" s="19"/>
      <c r="J43" s="22">
        <v>2.111850017618609</v>
      </c>
      <c r="K43" s="23">
        <v>20</v>
      </c>
      <c r="L43" s="19"/>
      <c r="M43" s="22">
        <v>0.8056492720109963</v>
      </c>
      <c r="N43" s="23">
        <v>44</v>
      </c>
      <c r="O43" s="19"/>
      <c r="P43" s="22">
        <v>9.053346439192252</v>
      </c>
      <c r="Q43" s="23">
        <v>17</v>
      </c>
      <c r="R43" s="21"/>
      <c r="S43" s="21" t="str">
        <f t="shared" si="16"/>
        <v>A</v>
      </c>
      <c r="T43" s="21" t="str">
        <f t="shared" si="17"/>
        <v>B</v>
      </c>
      <c r="U43" s="21" t="str">
        <f t="shared" si="18"/>
        <v>C</v>
      </c>
      <c r="V43" s="21" t="str">
        <f t="shared" si="19"/>
        <v>D</v>
      </c>
      <c r="W43" s="21" t="str">
        <f t="shared" si="20"/>
        <v>E</v>
      </c>
      <c r="X43" s="21" t="str">
        <f t="shared" si="21"/>
        <v>F</v>
      </c>
      <c r="Y43" s="21" t="str">
        <f aca="true" t="shared" si="22" ref="Y43:Y56">CHAR(71)</f>
        <v>G</v>
      </c>
      <c r="Z43" s="21" t="str">
        <f aca="true" t="shared" si="23" ref="Z43:Z57">CHAR(72)</f>
        <v>H</v>
      </c>
      <c r="AA43" s="21" t="str">
        <f aca="true" t="shared" si="24" ref="AA43:AA60">CHAR(73)</f>
        <v>I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2">
        <v>124.24950712620675</v>
      </c>
    </row>
    <row r="44" spans="1:37" ht="12" customHeight="1">
      <c r="A44" s="11" t="s">
        <v>51</v>
      </c>
      <c r="B44" s="12">
        <v>5</v>
      </c>
      <c r="C44" s="19"/>
      <c r="D44" s="22">
        <v>3.705949637281858</v>
      </c>
      <c r="E44" s="23">
        <v>17</v>
      </c>
      <c r="F44" s="19"/>
      <c r="G44" s="22">
        <v>2.3904747549617023</v>
      </c>
      <c r="H44" s="23">
        <v>13</v>
      </c>
      <c r="I44" s="19"/>
      <c r="J44" s="22">
        <v>2.122416643312566</v>
      </c>
      <c r="K44" s="23">
        <v>19</v>
      </c>
      <c r="L44" s="19"/>
      <c r="M44" s="22">
        <v>0.8213134330013034</v>
      </c>
      <c r="N44" s="23">
        <v>41</v>
      </c>
      <c r="O44" s="19"/>
      <c r="P44" s="22">
        <v>9.040154468557429</v>
      </c>
      <c r="Q44" s="23">
        <v>18</v>
      </c>
      <c r="R44" s="21"/>
      <c r="S44" s="21" t="str">
        <f t="shared" si="16"/>
        <v>A</v>
      </c>
      <c r="T44" s="21" t="str">
        <f t="shared" si="17"/>
        <v>B</v>
      </c>
      <c r="U44" s="21" t="str">
        <f t="shared" si="18"/>
        <v>C</v>
      </c>
      <c r="V44" s="21" t="str">
        <f t="shared" si="19"/>
        <v>D</v>
      </c>
      <c r="W44" s="21" t="str">
        <f t="shared" si="20"/>
        <v>E</v>
      </c>
      <c r="X44" s="21" t="str">
        <f t="shared" si="21"/>
        <v>F</v>
      </c>
      <c r="Y44" s="21" t="str">
        <f t="shared" si="22"/>
        <v>G</v>
      </c>
      <c r="Z44" s="21" t="str">
        <f t="shared" si="23"/>
        <v>H</v>
      </c>
      <c r="AA44" s="21" t="str">
        <f t="shared" si="24"/>
        <v>I</v>
      </c>
      <c r="AB44" s="21" t="str">
        <f aca="true" t="shared" si="25" ref="AB44:AB60">CHAR(74)</f>
        <v>J</v>
      </c>
      <c r="AC44" s="21"/>
      <c r="AD44" s="21"/>
      <c r="AE44" s="21"/>
      <c r="AF44" s="21"/>
      <c r="AG44" s="21"/>
      <c r="AH44" s="21"/>
      <c r="AI44" s="21"/>
      <c r="AJ44" s="21"/>
      <c r="AK44" s="22">
        <v>124.06845850949809</v>
      </c>
    </row>
    <row r="45" spans="1:37" ht="12" customHeight="1">
      <c r="A45" s="11" t="s">
        <v>52</v>
      </c>
      <c r="B45" s="12">
        <v>8.5</v>
      </c>
      <c r="C45" s="19"/>
      <c r="D45" s="22">
        <v>3.7120207048404934</v>
      </c>
      <c r="E45" s="23">
        <v>15</v>
      </c>
      <c r="F45" s="19"/>
      <c r="G45" s="22">
        <v>2.275222789686532</v>
      </c>
      <c r="H45" s="23">
        <v>24</v>
      </c>
      <c r="I45" s="19"/>
      <c r="J45" s="22">
        <v>2.0866950095575536</v>
      </c>
      <c r="K45" s="23">
        <v>25</v>
      </c>
      <c r="L45" s="19"/>
      <c r="M45" s="22">
        <v>0.9134117237510406</v>
      </c>
      <c r="N45" s="23">
        <v>23</v>
      </c>
      <c r="O45" s="19"/>
      <c r="P45" s="22">
        <v>8.98735022783562</v>
      </c>
      <c r="Q45" s="23">
        <v>19</v>
      </c>
      <c r="R45" s="21"/>
      <c r="S45" s="21" t="str">
        <f t="shared" si="16"/>
        <v>A</v>
      </c>
      <c r="T45" s="21" t="str">
        <f t="shared" si="17"/>
        <v>B</v>
      </c>
      <c r="U45" s="21" t="str">
        <f t="shared" si="18"/>
        <v>C</v>
      </c>
      <c r="V45" s="21" t="str">
        <f t="shared" si="19"/>
        <v>D</v>
      </c>
      <c r="W45" s="21" t="str">
        <f t="shared" si="20"/>
        <v>E</v>
      </c>
      <c r="X45" s="21" t="str">
        <f t="shared" si="21"/>
        <v>F</v>
      </c>
      <c r="Y45" s="21" t="str">
        <f t="shared" si="22"/>
        <v>G</v>
      </c>
      <c r="Z45" s="21" t="str">
        <f t="shared" si="23"/>
        <v>H</v>
      </c>
      <c r="AA45" s="21" t="str">
        <f t="shared" si="24"/>
        <v>I</v>
      </c>
      <c r="AB45" s="21" t="str">
        <f t="shared" si="25"/>
        <v>J</v>
      </c>
      <c r="AC45" s="21" t="str">
        <f aca="true" t="shared" si="26" ref="AC45:AC62">CHAR(75)</f>
        <v>K</v>
      </c>
      <c r="AD45" s="21"/>
      <c r="AE45" s="21"/>
      <c r="AF45" s="21"/>
      <c r="AG45" s="21"/>
      <c r="AH45" s="21"/>
      <c r="AI45" s="21"/>
      <c r="AJ45" s="21"/>
      <c r="AK45" s="22">
        <v>123.34376505742206</v>
      </c>
    </row>
    <row r="46" spans="1:37" ht="12" customHeight="1">
      <c r="A46" s="11" t="s">
        <v>53</v>
      </c>
      <c r="B46" s="12" t="s">
        <v>38</v>
      </c>
      <c r="C46" s="19"/>
      <c r="D46" s="22">
        <v>3.7474343478010703</v>
      </c>
      <c r="E46" s="23">
        <v>11</v>
      </c>
      <c r="F46" s="19"/>
      <c r="G46" s="22">
        <v>2.1807652880998996</v>
      </c>
      <c r="H46" s="23">
        <v>39</v>
      </c>
      <c r="I46" s="19"/>
      <c r="J46" s="22">
        <v>1.9584122814738056</v>
      </c>
      <c r="K46" s="23">
        <v>50</v>
      </c>
      <c r="L46" s="19"/>
      <c r="M46" s="22">
        <v>1.0185973744401884</v>
      </c>
      <c r="N46" s="23">
        <v>12</v>
      </c>
      <c r="O46" s="19"/>
      <c r="P46" s="22">
        <v>8.905209291814964</v>
      </c>
      <c r="Q46" s="23">
        <v>23</v>
      </c>
      <c r="R46" s="21"/>
      <c r="S46" s="21"/>
      <c r="T46" s="21" t="str">
        <f t="shared" si="17"/>
        <v>B</v>
      </c>
      <c r="U46" s="21" t="str">
        <f t="shared" si="18"/>
        <v>C</v>
      </c>
      <c r="V46" s="21" t="str">
        <f t="shared" si="19"/>
        <v>D</v>
      </c>
      <c r="W46" s="21" t="str">
        <f t="shared" si="20"/>
        <v>E</v>
      </c>
      <c r="X46" s="21" t="str">
        <f t="shared" si="21"/>
        <v>F</v>
      </c>
      <c r="Y46" s="21" t="str">
        <f t="shared" si="22"/>
        <v>G</v>
      </c>
      <c r="Z46" s="21" t="str">
        <f t="shared" si="23"/>
        <v>H</v>
      </c>
      <c r="AA46" s="21" t="str">
        <f t="shared" si="24"/>
        <v>I</v>
      </c>
      <c r="AB46" s="21" t="str">
        <f t="shared" si="25"/>
        <v>J</v>
      </c>
      <c r="AC46" s="21" t="str">
        <f t="shared" si="26"/>
        <v>K</v>
      </c>
      <c r="AD46" s="21" t="str">
        <f aca="true" t="shared" si="27" ref="AD46:AD62">CHAR(76)</f>
        <v>L</v>
      </c>
      <c r="AE46" s="21" t="str">
        <f aca="true" t="shared" si="28" ref="AE46:AE63">CHAR(77)</f>
        <v>M</v>
      </c>
      <c r="AF46" s="21"/>
      <c r="AG46" s="21"/>
      <c r="AH46" s="21"/>
      <c r="AI46" s="21"/>
      <c r="AJ46" s="21"/>
      <c r="AK46" s="22">
        <v>122.2164503253502</v>
      </c>
    </row>
    <row r="47" spans="1:37" ht="12" customHeight="1">
      <c r="A47" s="11" t="s">
        <v>54</v>
      </c>
      <c r="B47" s="12">
        <v>8</v>
      </c>
      <c r="C47" s="19"/>
      <c r="D47" s="22">
        <v>3.4535536788305388</v>
      </c>
      <c r="E47" s="23">
        <v>30</v>
      </c>
      <c r="F47" s="19"/>
      <c r="G47" s="22">
        <v>2.481218683341628</v>
      </c>
      <c r="H47" s="23">
        <v>8</v>
      </c>
      <c r="I47" s="19"/>
      <c r="J47" s="22">
        <v>2.0844195093900155</v>
      </c>
      <c r="K47" s="23">
        <v>26</v>
      </c>
      <c r="L47" s="19"/>
      <c r="M47" s="22">
        <v>0.8716687477423811</v>
      </c>
      <c r="N47" s="23">
        <v>34</v>
      </c>
      <c r="O47" s="19"/>
      <c r="P47" s="22">
        <v>8.890860619304563</v>
      </c>
      <c r="Q47" s="23">
        <v>24</v>
      </c>
      <c r="R47" s="21"/>
      <c r="S47" s="21"/>
      <c r="T47" s="21" t="str">
        <f t="shared" si="17"/>
        <v>B</v>
      </c>
      <c r="U47" s="21" t="str">
        <f t="shared" si="18"/>
        <v>C</v>
      </c>
      <c r="V47" s="21" t="str">
        <f t="shared" si="19"/>
        <v>D</v>
      </c>
      <c r="W47" s="21" t="str">
        <f t="shared" si="20"/>
        <v>E</v>
      </c>
      <c r="X47" s="21" t="str">
        <f t="shared" si="21"/>
        <v>F</v>
      </c>
      <c r="Y47" s="21" t="str">
        <f t="shared" si="22"/>
        <v>G</v>
      </c>
      <c r="Z47" s="21" t="str">
        <f t="shared" si="23"/>
        <v>H</v>
      </c>
      <c r="AA47" s="21" t="str">
        <f t="shared" si="24"/>
        <v>I</v>
      </c>
      <c r="AB47" s="21" t="str">
        <f t="shared" si="25"/>
        <v>J</v>
      </c>
      <c r="AC47" s="21" t="str">
        <f t="shared" si="26"/>
        <v>K</v>
      </c>
      <c r="AD47" s="21" t="str">
        <f t="shared" si="27"/>
        <v>L</v>
      </c>
      <c r="AE47" s="21" t="str">
        <f t="shared" si="28"/>
        <v>M</v>
      </c>
      <c r="AF47" s="21" t="str">
        <f aca="true" t="shared" si="29" ref="AF47:AF63">CHAR(78)</f>
        <v>N</v>
      </c>
      <c r="AG47" s="21"/>
      <c r="AH47" s="21"/>
      <c r="AI47" s="21"/>
      <c r="AJ47" s="21"/>
      <c r="AK47" s="22">
        <v>122.01952695570925</v>
      </c>
    </row>
    <row r="48" spans="1:37" ht="12" customHeight="1">
      <c r="A48" s="11" t="s">
        <v>55</v>
      </c>
      <c r="B48" s="12">
        <v>4</v>
      </c>
      <c r="C48" s="19"/>
      <c r="D48" s="22">
        <v>3.5810535565796244</v>
      </c>
      <c r="E48" s="23">
        <v>24</v>
      </c>
      <c r="F48" s="19"/>
      <c r="G48" s="22">
        <v>2.2823377737502986</v>
      </c>
      <c r="H48" s="23">
        <v>23</v>
      </c>
      <c r="I48" s="19"/>
      <c r="J48" s="22">
        <v>2.0708352113873874</v>
      </c>
      <c r="K48" s="23">
        <v>32</v>
      </c>
      <c r="L48" s="19"/>
      <c r="M48" s="22">
        <v>0.862771311062381</v>
      </c>
      <c r="N48" s="23">
        <v>35</v>
      </c>
      <c r="O48" s="19"/>
      <c r="P48" s="22">
        <v>8.796997852779691</v>
      </c>
      <c r="Q48" s="23">
        <v>25</v>
      </c>
      <c r="R48" s="21"/>
      <c r="S48" s="21"/>
      <c r="T48" s="21" t="str">
        <f t="shared" si="17"/>
        <v>B</v>
      </c>
      <c r="U48" s="21" t="str">
        <f t="shared" si="18"/>
        <v>C</v>
      </c>
      <c r="V48" s="21" t="str">
        <f t="shared" si="19"/>
        <v>D</v>
      </c>
      <c r="W48" s="21" t="str">
        <f t="shared" si="20"/>
        <v>E</v>
      </c>
      <c r="X48" s="21" t="str">
        <f t="shared" si="21"/>
        <v>F</v>
      </c>
      <c r="Y48" s="21" t="str">
        <f t="shared" si="22"/>
        <v>G</v>
      </c>
      <c r="Z48" s="21" t="str">
        <f t="shared" si="23"/>
        <v>H</v>
      </c>
      <c r="AA48" s="21" t="str">
        <f t="shared" si="24"/>
        <v>I</v>
      </c>
      <c r="AB48" s="21" t="str">
        <f t="shared" si="25"/>
        <v>J</v>
      </c>
      <c r="AC48" s="21" t="str">
        <f t="shared" si="26"/>
        <v>K</v>
      </c>
      <c r="AD48" s="21" t="str">
        <f t="shared" si="27"/>
        <v>L</v>
      </c>
      <c r="AE48" s="21" t="str">
        <f t="shared" si="28"/>
        <v>M</v>
      </c>
      <c r="AF48" s="21" t="str">
        <f t="shared" si="29"/>
        <v>N</v>
      </c>
      <c r="AG48" s="21"/>
      <c r="AH48" s="21"/>
      <c r="AI48" s="21"/>
      <c r="AJ48" s="21"/>
      <c r="AK48" s="22">
        <v>120.73134003427093</v>
      </c>
    </row>
    <row r="49" spans="1:37" ht="12" customHeight="1">
      <c r="A49" s="11" t="s">
        <v>56</v>
      </c>
      <c r="B49" s="12" t="s">
        <v>38</v>
      </c>
      <c r="C49" s="19"/>
      <c r="D49" s="22">
        <v>3.8380763914788893</v>
      </c>
      <c r="E49" s="23">
        <v>7</v>
      </c>
      <c r="F49" s="19"/>
      <c r="G49" s="22">
        <v>2.001574516910902</v>
      </c>
      <c r="H49" s="23">
        <v>52</v>
      </c>
      <c r="I49" s="19"/>
      <c r="J49" s="22">
        <v>2.092021324110371</v>
      </c>
      <c r="K49" s="23">
        <v>23</v>
      </c>
      <c r="L49" s="19"/>
      <c r="M49" s="22">
        <v>0.8169741091384166</v>
      </c>
      <c r="N49" s="23">
        <v>42</v>
      </c>
      <c r="O49" s="19"/>
      <c r="P49" s="22">
        <v>8.748646341638578</v>
      </c>
      <c r="Q49" s="23">
        <v>27</v>
      </c>
      <c r="R49" s="21"/>
      <c r="S49" s="21"/>
      <c r="T49" s="21" t="str">
        <f t="shared" si="17"/>
        <v>B</v>
      </c>
      <c r="U49" s="21" t="str">
        <f t="shared" si="18"/>
        <v>C</v>
      </c>
      <c r="V49" s="21" t="str">
        <f t="shared" si="19"/>
        <v>D</v>
      </c>
      <c r="W49" s="21" t="str">
        <f t="shared" si="20"/>
        <v>E</v>
      </c>
      <c r="X49" s="21" t="str">
        <f t="shared" si="21"/>
        <v>F</v>
      </c>
      <c r="Y49" s="21" t="str">
        <f t="shared" si="22"/>
        <v>G</v>
      </c>
      <c r="Z49" s="21" t="str">
        <f t="shared" si="23"/>
        <v>H</v>
      </c>
      <c r="AA49" s="21" t="str">
        <f t="shared" si="24"/>
        <v>I</v>
      </c>
      <c r="AB49" s="21" t="str">
        <f t="shared" si="25"/>
        <v>J</v>
      </c>
      <c r="AC49" s="21" t="str">
        <f t="shared" si="26"/>
        <v>K</v>
      </c>
      <c r="AD49" s="21" t="str">
        <f t="shared" si="27"/>
        <v>L</v>
      </c>
      <c r="AE49" s="21" t="str">
        <f t="shared" si="28"/>
        <v>M</v>
      </c>
      <c r="AF49" s="21" t="str">
        <f t="shared" si="29"/>
        <v>N</v>
      </c>
      <c r="AG49" s="21" t="str">
        <f aca="true" t="shared" si="30" ref="AG49:AG63">CHAR(79)</f>
        <v>O</v>
      </c>
      <c r="AH49" s="21"/>
      <c r="AI49" s="21"/>
      <c r="AJ49" s="21"/>
      <c r="AK49" s="22">
        <v>120.06775652198168</v>
      </c>
    </row>
    <row r="50" spans="1:37" ht="12" customHeight="1">
      <c r="A50" s="11" t="s">
        <v>57</v>
      </c>
      <c r="B50" s="12" t="s">
        <v>38</v>
      </c>
      <c r="C50" s="19"/>
      <c r="D50" s="22">
        <v>3.5203100369841196</v>
      </c>
      <c r="E50" s="23">
        <v>27</v>
      </c>
      <c r="F50" s="19"/>
      <c r="G50" s="22">
        <v>2.1853052195253864</v>
      </c>
      <c r="H50" s="23">
        <v>36</v>
      </c>
      <c r="I50" s="19"/>
      <c r="J50" s="22">
        <v>2.0661900735606484</v>
      </c>
      <c r="K50" s="23">
        <v>33</v>
      </c>
      <c r="L50" s="19"/>
      <c r="M50" s="22">
        <v>0.9699538799136157</v>
      </c>
      <c r="N50" s="23">
        <v>17</v>
      </c>
      <c r="O50" s="19"/>
      <c r="P50" s="22">
        <v>8.741759209983769</v>
      </c>
      <c r="Q50" s="23">
        <v>28</v>
      </c>
      <c r="R50" s="21"/>
      <c r="S50" s="21"/>
      <c r="T50" s="21" t="str">
        <f t="shared" si="17"/>
        <v>B</v>
      </c>
      <c r="U50" s="21" t="str">
        <f t="shared" si="18"/>
        <v>C</v>
      </c>
      <c r="V50" s="21" t="str">
        <f t="shared" si="19"/>
        <v>D</v>
      </c>
      <c r="W50" s="21" t="str">
        <f t="shared" si="20"/>
        <v>E</v>
      </c>
      <c r="X50" s="21" t="str">
        <f t="shared" si="21"/>
        <v>F</v>
      </c>
      <c r="Y50" s="21" t="str">
        <f t="shared" si="22"/>
        <v>G</v>
      </c>
      <c r="Z50" s="21" t="str">
        <f t="shared" si="23"/>
        <v>H</v>
      </c>
      <c r="AA50" s="21" t="str">
        <f t="shared" si="24"/>
        <v>I</v>
      </c>
      <c r="AB50" s="21" t="str">
        <f t="shared" si="25"/>
        <v>J</v>
      </c>
      <c r="AC50" s="21" t="str">
        <f t="shared" si="26"/>
        <v>K</v>
      </c>
      <c r="AD50" s="21" t="str">
        <f t="shared" si="27"/>
        <v>L</v>
      </c>
      <c r="AE50" s="21" t="str">
        <f t="shared" si="28"/>
        <v>M</v>
      </c>
      <c r="AF50" s="21" t="str">
        <f t="shared" si="29"/>
        <v>N</v>
      </c>
      <c r="AG50" s="21" t="str">
        <f t="shared" si="30"/>
        <v>O</v>
      </c>
      <c r="AH50" s="21"/>
      <c r="AI50" s="21"/>
      <c r="AJ50" s="21"/>
      <c r="AK50" s="22">
        <v>119.9732364768944</v>
      </c>
    </row>
    <row r="51" spans="1:37" ht="12" customHeight="1">
      <c r="A51" s="11" t="s">
        <v>58</v>
      </c>
      <c r="B51" s="12" t="s">
        <v>38</v>
      </c>
      <c r="C51" s="19"/>
      <c r="D51" s="22">
        <v>2.948671000371145</v>
      </c>
      <c r="E51" s="23">
        <v>52</v>
      </c>
      <c r="F51" s="19"/>
      <c r="G51" s="22">
        <v>2.3631827115420387</v>
      </c>
      <c r="H51" s="23">
        <v>17</v>
      </c>
      <c r="I51" s="19"/>
      <c r="J51" s="22">
        <v>2.194887209919099</v>
      </c>
      <c r="K51" s="23">
        <v>7</v>
      </c>
      <c r="L51" s="19"/>
      <c r="M51" s="22">
        <v>1.1118706907322122</v>
      </c>
      <c r="N51" s="23">
        <v>7</v>
      </c>
      <c r="O51" s="19"/>
      <c r="P51" s="22">
        <v>8.618611612564496</v>
      </c>
      <c r="Q51" s="23">
        <v>32</v>
      </c>
      <c r="R51" s="21"/>
      <c r="S51" s="21"/>
      <c r="T51" s="21"/>
      <c r="U51" s="21" t="str">
        <f t="shared" si="18"/>
        <v>C</v>
      </c>
      <c r="V51" s="21" t="str">
        <f t="shared" si="19"/>
        <v>D</v>
      </c>
      <c r="W51" s="21" t="str">
        <f t="shared" si="20"/>
        <v>E</v>
      </c>
      <c r="X51" s="21" t="str">
        <f t="shared" si="21"/>
        <v>F</v>
      </c>
      <c r="Y51" s="21" t="str">
        <f t="shared" si="22"/>
        <v>G</v>
      </c>
      <c r="Z51" s="21" t="str">
        <f t="shared" si="23"/>
        <v>H</v>
      </c>
      <c r="AA51" s="21" t="str">
        <f t="shared" si="24"/>
        <v>I</v>
      </c>
      <c r="AB51" s="21" t="str">
        <f t="shared" si="25"/>
        <v>J</v>
      </c>
      <c r="AC51" s="21" t="str">
        <f t="shared" si="26"/>
        <v>K</v>
      </c>
      <c r="AD51" s="21" t="str">
        <f t="shared" si="27"/>
        <v>L</v>
      </c>
      <c r="AE51" s="21" t="str">
        <f t="shared" si="28"/>
        <v>M</v>
      </c>
      <c r="AF51" s="21" t="str">
        <f t="shared" si="29"/>
        <v>N</v>
      </c>
      <c r="AG51" s="21" t="str">
        <f t="shared" si="30"/>
        <v>O</v>
      </c>
      <c r="AH51" s="21" t="str">
        <f aca="true" t="shared" si="31" ref="AH51:AH64">CHAR(80)</f>
        <v>P</v>
      </c>
      <c r="AI51" s="21"/>
      <c r="AJ51" s="21"/>
      <c r="AK51" s="22">
        <v>118.28314007045594</v>
      </c>
    </row>
    <row r="52" spans="1:37" ht="12" customHeight="1">
      <c r="A52" s="11" t="s">
        <v>59</v>
      </c>
      <c r="B52" s="12">
        <v>6</v>
      </c>
      <c r="C52" s="19"/>
      <c r="D52" s="22">
        <v>3.2526613735668497</v>
      </c>
      <c r="E52" s="23">
        <v>45</v>
      </c>
      <c r="F52" s="19"/>
      <c r="G52" s="22">
        <v>2.166537873495825</v>
      </c>
      <c r="H52" s="23">
        <v>41</v>
      </c>
      <c r="I52" s="19"/>
      <c r="J52" s="22">
        <v>2.0326290422295386</v>
      </c>
      <c r="K52" s="23">
        <v>40</v>
      </c>
      <c r="L52" s="19"/>
      <c r="M52" s="22">
        <v>1.1163293690884941</v>
      </c>
      <c r="N52" s="23">
        <v>6</v>
      </c>
      <c r="O52" s="19"/>
      <c r="P52" s="22">
        <v>8.568157658380708</v>
      </c>
      <c r="Q52" s="23">
        <v>35</v>
      </c>
      <c r="R52" s="21"/>
      <c r="S52" s="21"/>
      <c r="T52" s="21"/>
      <c r="U52" s="21"/>
      <c r="V52" s="21" t="str">
        <f t="shared" si="19"/>
        <v>D</v>
      </c>
      <c r="W52" s="21" t="str">
        <f t="shared" si="20"/>
        <v>E</v>
      </c>
      <c r="X52" s="21" t="str">
        <f t="shared" si="21"/>
        <v>F</v>
      </c>
      <c r="Y52" s="21" t="str">
        <f t="shared" si="22"/>
        <v>G</v>
      </c>
      <c r="Z52" s="21" t="str">
        <f t="shared" si="23"/>
        <v>H</v>
      </c>
      <c r="AA52" s="21" t="str">
        <f t="shared" si="24"/>
        <v>I</v>
      </c>
      <c r="AB52" s="21" t="str">
        <f t="shared" si="25"/>
        <v>J</v>
      </c>
      <c r="AC52" s="21" t="str">
        <f t="shared" si="26"/>
        <v>K</v>
      </c>
      <c r="AD52" s="21" t="str">
        <f t="shared" si="27"/>
        <v>L</v>
      </c>
      <c r="AE52" s="21" t="str">
        <f t="shared" si="28"/>
        <v>M</v>
      </c>
      <c r="AF52" s="21" t="str">
        <f t="shared" si="29"/>
        <v>N</v>
      </c>
      <c r="AG52" s="21" t="str">
        <f t="shared" si="30"/>
        <v>O</v>
      </c>
      <c r="AH52" s="21" t="str">
        <f t="shared" si="31"/>
        <v>P</v>
      </c>
      <c r="AI52" s="21"/>
      <c r="AJ52" s="21"/>
      <c r="AK52" s="22">
        <v>117.59070230923587</v>
      </c>
    </row>
    <row r="53" spans="1:37" ht="12" customHeight="1">
      <c r="A53" s="11" t="s">
        <v>60</v>
      </c>
      <c r="B53" s="12" t="s">
        <v>38</v>
      </c>
      <c r="C53" s="19"/>
      <c r="D53" s="22">
        <v>3.476425763522132</v>
      </c>
      <c r="E53" s="23">
        <v>29</v>
      </c>
      <c r="F53" s="19"/>
      <c r="G53" s="22">
        <v>2.239472479403096</v>
      </c>
      <c r="H53" s="23">
        <v>29</v>
      </c>
      <c r="I53" s="19"/>
      <c r="J53" s="22">
        <v>1.9852568535349302</v>
      </c>
      <c r="K53" s="23">
        <v>45</v>
      </c>
      <c r="L53" s="19"/>
      <c r="M53" s="22">
        <v>0.8270331374350052</v>
      </c>
      <c r="N53" s="23">
        <v>40</v>
      </c>
      <c r="O53" s="19"/>
      <c r="P53" s="22">
        <v>8.528188233895163</v>
      </c>
      <c r="Q53" s="23">
        <v>36</v>
      </c>
      <c r="R53" s="21"/>
      <c r="S53" s="21"/>
      <c r="T53" s="21"/>
      <c r="U53" s="21"/>
      <c r="V53" s="21"/>
      <c r="W53" s="21" t="str">
        <f t="shared" si="20"/>
        <v>E</v>
      </c>
      <c r="X53" s="21" t="str">
        <f t="shared" si="21"/>
        <v>F</v>
      </c>
      <c r="Y53" s="21" t="str">
        <f t="shared" si="22"/>
        <v>G</v>
      </c>
      <c r="Z53" s="21" t="str">
        <f t="shared" si="23"/>
        <v>H</v>
      </c>
      <c r="AA53" s="21" t="str">
        <f t="shared" si="24"/>
        <v>I</v>
      </c>
      <c r="AB53" s="21" t="str">
        <f t="shared" si="25"/>
        <v>J</v>
      </c>
      <c r="AC53" s="21" t="str">
        <f t="shared" si="26"/>
        <v>K</v>
      </c>
      <c r="AD53" s="21" t="str">
        <f t="shared" si="27"/>
        <v>L</v>
      </c>
      <c r="AE53" s="21" t="str">
        <f t="shared" si="28"/>
        <v>M</v>
      </c>
      <c r="AF53" s="21" t="str">
        <f t="shared" si="29"/>
        <v>N</v>
      </c>
      <c r="AG53" s="21" t="str">
        <f t="shared" si="30"/>
        <v>O</v>
      </c>
      <c r="AH53" s="21" t="str">
        <f t="shared" si="31"/>
        <v>P</v>
      </c>
      <c r="AI53" s="21"/>
      <c r="AJ53" s="21"/>
      <c r="AK53" s="22">
        <v>117.04215583243827</v>
      </c>
    </row>
    <row r="54" spans="1:37" ht="12" customHeight="1">
      <c r="A54" s="11" t="s">
        <v>61</v>
      </c>
      <c r="B54" s="12">
        <v>4</v>
      </c>
      <c r="C54" s="19"/>
      <c r="D54" s="22">
        <v>3.4251142182716685</v>
      </c>
      <c r="E54" s="23">
        <v>33</v>
      </c>
      <c r="F54" s="19"/>
      <c r="G54" s="22">
        <v>2.1767045907409353</v>
      </c>
      <c r="H54" s="23">
        <v>40</v>
      </c>
      <c r="I54" s="19"/>
      <c r="J54" s="22">
        <v>1.9395316358573802</v>
      </c>
      <c r="K54" s="23">
        <v>52</v>
      </c>
      <c r="L54" s="19"/>
      <c r="M54" s="22">
        <v>0.9769249886135839</v>
      </c>
      <c r="N54" s="23">
        <v>15</v>
      </c>
      <c r="O54" s="19"/>
      <c r="P54" s="22">
        <v>8.518275433483568</v>
      </c>
      <c r="Q54" s="23">
        <v>37</v>
      </c>
      <c r="R54" s="21"/>
      <c r="S54" s="21"/>
      <c r="T54" s="21"/>
      <c r="U54" s="21"/>
      <c r="V54" s="21"/>
      <c r="W54" s="21" t="str">
        <f t="shared" si="20"/>
        <v>E</v>
      </c>
      <c r="X54" s="21" t="str">
        <f t="shared" si="21"/>
        <v>F</v>
      </c>
      <c r="Y54" s="21" t="str">
        <f t="shared" si="22"/>
        <v>G</v>
      </c>
      <c r="Z54" s="21" t="str">
        <f t="shared" si="23"/>
        <v>H</v>
      </c>
      <c r="AA54" s="21" t="str">
        <f t="shared" si="24"/>
        <v>I</v>
      </c>
      <c r="AB54" s="21" t="str">
        <f t="shared" si="25"/>
        <v>J</v>
      </c>
      <c r="AC54" s="21" t="str">
        <f t="shared" si="26"/>
        <v>K</v>
      </c>
      <c r="AD54" s="21" t="str">
        <f t="shared" si="27"/>
        <v>L</v>
      </c>
      <c r="AE54" s="21" t="str">
        <f t="shared" si="28"/>
        <v>M</v>
      </c>
      <c r="AF54" s="21" t="str">
        <f t="shared" si="29"/>
        <v>N</v>
      </c>
      <c r="AG54" s="21" t="str">
        <f t="shared" si="30"/>
        <v>O</v>
      </c>
      <c r="AH54" s="21" t="str">
        <f t="shared" si="31"/>
        <v>P</v>
      </c>
      <c r="AI54" s="21"/>
      <c r="AJ54" s="21"/>
      <c r="AK54" s="22">
        <v>116.90611104793194</v>
      </c>
    </row>
    <row r="55" spans="1:37" ht="12" customHeight="1">
      <c r="A55" s="11" t="s">
        <v>62</v>
      </c>
      <c r="B55" s="12" t="s">
        <v>38</v>
      </c>
      <c r="C55" s="19"/>
      <c r="D55" s="22">
        <v>2.855996169979193</v>
      </c>
      <c r="E55" s="23">
        <v>55</v>
      </c>
      <c r="F55" s="19"/>
      <c r="G55" s="22">
        <v>2.459549468522298</v>
      </c>
      <c r="H55" s="23">
        <v>10</v>
      </c>
      <c r="I55" s="19"/>
      <c r="J55" s="22">
        <v>2.1285819334980776</v>
      </c>
      <c r="K55" s="23">
        <v>16</v>
      </c>
      <c r="L55" s="19"/>
      <c r="M55" s="22">
        <v>1.0610507526068138</v>
      </c>
      <c r="N55" s="23">
        <v>8</v>
      </c>
      <c r="O55" s="19"/>
      <c r="P55" s="22">
        <v>8.50517832460638</v>
      </c>
      <c r="Q55" s="23">
        <v>38</v>
      </c>
      <c r="R55" s="21"/>
      <c r="S55" s="21"/>
      <c r="T55" s="21"/>
      <c r="U55" s="21"/>
      <c r="V55" s="21"/>
      <c r="W55" s="21"/>
      <c r="X55" s="21" t="str">
        <f t="shared" si="21"/>
        <v>F</v>
      </c>
      <c r="Y55" s="21" t="str">
        <f t="shared" si="22"/>
        <v>G</v>
      </c>
      <c r="Z55" s="21" t="str">
        <f t="shared" si="23"/>
        <v>H</v>
      </c>
      <c r="AA55" s="21" t="str">
        <f t="shared" si="24"/>
        <v>I</v>
      </c>
      <c r="AB55" s="21" t="str">
        <f t="shared" si="25"/>
        <v>J</v>
      </c>
      <c r="AC55" s="21" t="str">
        <f t="shared" si="26"/>
        <v>K</v>
      </c>
      <c r="AD55" s="21" t="str">
        <f t="shared" si="27"/>
        <v>L</v>
      </c>
      <c r="AE55" s="21" t="str">
        <f t="shared" si="28"/>
        <v>M</v>
      </c>
      <c r="AF55" s="21" t="str">
        <f t="shared" si="29"/>
        <v>N</v>
      </c>
      <c r="AG55" s="21" t="str">
        <f t="shared" si="30"/>
        <v>O</v>
      </c>
      <c r="AH55" s="21" t="str">
        <f t="shared" si="31"/>
        <v>P</v>
      </c>
      <c r="AI55" s="21"/>
      <c r="AJ55" s="21"/>
      <c r="AK55" s="22">
        <v>116.72636432845103</v>
      </c>
    </row>
    <row r="56" spans="1:37" ht="12" customHeight="1">
      <c r="A56" s="11" t="s">
        <v>63</v>
      </c>
      <c r="B56" s="12">
        <v>5</v>
      </c>
      <c r="C56" s="19"/>
      <c r="D56" s="22">
        <v>3.3464272645975655</v>
      </c>
      <c r="E56" s="23">
        <v>40</v>
      </c>
      <c r="F56" s="19"/>
      <c r="G56" s="22">
        <v>2.1094409808285137</v>
      </c>
      <c r="H56" s="23">
        <v>43</v>
      </c>
      <c r="I56" s="19"/>
      <c r="J56" s="22">
        <v>2.1875765793809556</v>
      </c>
      <c r="K56" s="23">
        <v>9</v>
      </c>
      <c r="L56" s="19"/>
      <c r="M56" s="22">
        <v>0.8154956847462517</v>
      </c>
      <c r="N56" s="23">
        <v>43</v>
      </c>
      <c r="O56" s="19"/>
      <c r="P56" s="22">
        <v>8.458940509553287</v>
      </c>
      <c r="Q56" s="23">
        <v>39</v>
      </c>
      <c r="R56" s="21"/>
      <c r="S56" s="21"/>
      <c r="T56" s="21"/>
      <c r="U56" s="21"/>
      <c r="V56" s="21"/>
      <c r="W56" s="21"/>
      <c r="X56" s="21"/>
      <c r="Y56" s="21" t="str">
        <f t="shared" si="22"/>
        <v>G</v>
      </c>
      <c r="Z56" s="21" t="str">
        <f t="shared" si="23"/>
        <v>H</v>
      </c>
      <c r="AA56" s="21" t="str">
        <f t="shared" si="24"/>
        <v>I</v>
      </c>
      <c r="AB56" s="21" t="str">
        <f t="shared" si="25"/>
        <v>J</v>
      </c>
      <c r="AC56" s="21" t="str">
        <f t="shared" si="26"/>
        <v>K</v>
      </c>
      <c r="AD56" s="21" t="str">
        <f t="shared" si="27"/>
        <v>L</v>
      </c>
      <c r="AE56" s="21" t="str">
        <f t="shared" si="28"/>
        <v>M</v>
      </c>
      <c r="AF56" s="21" t="str">
        <f t="shared" si="29"/>
        <v>N</v>
      </c>
      <c r="AG56" s="21" t="str">
        <f t="shared" si="30"/>
        <v>O</v>
      </c>
      <c r="AH56" s="21" t="str">
        <f t="shared" si="31"/>
        <v>P</v>
      </c>
      <c r="AI56" s="21"/>
      <c r="AJ56" s="21"/>
      <c r="AK56" s="22">
        <v>116.09178950360293</v>
      </c>
    </row>
    <row r="57" spans="1:37" ht="12" customHeight="1">
      <c r="A57" s="11" t="s">
        <v>64</v>
      </c>
      <c r="B57" s="12">
        <v>8</v>
      </c>
      <c r="C57" s="19"/>
      <c r="D57" s="22">
        <v>3.2425473802178346</v>
      </c>
      <c r="E57" s="23">
        <v>46</v>
      </c>
      <c r="F57" s="19"/>
      <c r="G57" s="22">
        <v>2.216222335095846</v>
      </c>
      <c r="H57" s="23">
        <v>32</v>
      </c>
      <c r="I57" s="19"/>
      <c r="J57" s="22">
        <v>2.135166255127788</v>
      </c>
      <c r="K57" s="23">
        <v>14</v>
      </c>
      <c r="L57" s="19"/>
      <c r="M57" s="22">
        <v>0.8533137341812786</v>
      </c>
      <c r="N57" s="23">
        <v>36</v>
      </c>
      <c r="O57" s="19"/>
      <c r="P57" s="22">
        <v>8.447249704622747</v>
      </c>
      <c r="Q57" s="23">
        <v>40</v>
      </c>
      <c r="R57" s="21"/>
      <c r="S57" s="21"/>
      <c r="T57" s="21"/>
      <c r="U57" s="21"/>
      <c r="V57" s="21"/>
      <c r="W57" s="21"/>
      <c r="X57" s="21"/>
      <c r="Y57" s="21"/>
      <c r="Z57" s="21" t="str">
        <f t="shared" si="23"/>
        <v>H</v>
      </c>
      <c r="AA57" s="21" t="str">
        <f t="shared" si="24"/>
        <v>I</v>
      </c>
      <c r="AB57" s="21" t="str">
        <f t="shared" si="25"/>
        <v>J</v>
      </c>
      <c r="AC57" s="21" t="str">
        <f t="shared" si="26"/>
        <v>K</v>
      </c>
      <c r="AD57" s="21" t="str">
        <f t="shared" si="27"/>
        <v>L</v>
      </c>
      <c r="AE57" s="21" t="str">
        <f t="shared" si="28"/>
        <v>M</v>
      </c>
      <c r="AF57" s="21" t="str">
        <f t="shared" si="29"/>
        <v>N</v>
      </c>
      <c r="AG57" s="21" t="str">
        <f t="shared" si="30"/>
        <v>O</v>
      </c>
      <c r="AH57" s="21" t="str">
        <f t="shared" si="31"/>
        <v>P</v>
      </c>
      <c r="AI57" s="21"/>
      <c r="AJ57" s="21"/>
      <c r="AK57" s="22">
        <v>115.93134311394088</v>
      </c>
    </row>
    <row r="58" spans="1:37" ht="12" customHeight="1">
      <c r="A58" s="11" t="s">
        <v>65</v>
      </c>
      <c r="B58" s="12">
        <v>6</v>
      </c>
      <c r="C58" s="19"/>
      <c r="D58" s="22">
        <v>3.2567362064389016</v>
      </c>
      <c r="E58" s="23">
        <v>44</v>
      </c>
      <c r="F58" s="19"/>
      <c r="G58" s="22">
        <v>2.2865249529305856</v>
      </c>
      <c r="H58" s="23">
        <v>22</v>
      </c>
      <c r="I58" s="19"/>
      <c r="J58" s="22">
        <v>1.963288167976342</v>
      </c>
      <c r="K58" s="23">
        <v>49</v>
      </c>
      <c r="L58" s="19"/>
      <c r="M58" s="22">
        <v>0.8794096817252708</v>
      </c>
      <c r="N58" s="23">
        <v>33</v>
      </c>
      <c r="O58" s="19"/>
      <c r="P58" s="22">
        <v>8.385959009071101</v>
      </c>
      <c r="Q58" s="23">
        <v>41</v>
      </c>
      <c r="R58" s="21"/>
      <c r="S58" s="21"/>
      <c r="T58" s="21"/>
      <c r="U58" s="21"/>
      <c r="V58" s="21"/>
      <c r="W58" s="21"/>
      <c r="X58" s="21"/>
      <c r="Y58" s="21"/>
      <c r="Z58" s="21"/>
      <c r="AA58" s="21" t="str">
        <f t="shared" si="24"/>
        <v>I</v>
      </c>
      <c r="AB58" s="21" t="str">
        <f t="shared" si="25"/>
        <v>J</v>
      </c>
      <c r="AC58" s="21" t="str">
        <f t="shared" si="26"/>
        <v>K</v>
      </c>
      <c r="AD58" s="21" t="str">
        <f t="shared" si="27"/>
        <v>L</v>
      </c>
      <c r="AE58" s="21" t="str">
        <f t="shared" si="28"/>
        <v>M</v>
      </c>
      <c r="AF58" s="21" t="str">
        <f t="shared" si="29"/>
        <v>N</v>
      </c>
      <c r="AG58" s="21" t="str">
        <f t="shared" si="30"/>
        <v>O</v>
      </c>
      <c r="AH58" s="21" t="str">
        <f t="shared" si="31"/>
        <v>P</v>
      </c>
      <c r="AI58" s="21"/>
      <c r="AJ58" s="21"/>
      <c r="AK58" s="22">
        <v>115.09018026163386</v>
      </c>
    </row>
    <row r="59" spans="1:37" ht="12" customHeight="1">
      <c r="A59" s="11" t="s">
        <v>66</v>
      </c>
      <c r="B59" s="12" t="s">
        <v>38</v>
      </c>
      <c r="C59" s="19"/>
      <c r="D59" s="22">
        <v>3.4039176633729995</v>
      </c>
      <c r="E59" s="23">
        <v>36</v>
      </c>
      <c r="F59" s="19"/>
      <c r="G59" s="22">
        <v>2.071419807189852</v>
      </c>
      <c r="H59" s="23">
        <v>48</v>
      </c>
      <c r="I59" s="19"/>
      <c r="J59" s="22">
        <v>2.0479665019156306</v>
      </c>
      <c r="K59" s="23">
        <v>35</v>
      </c>
      <c r="L59" s="19"/>
      <c r="M59" s="22">
        <v>0.8302614271431696</v>
      </c>
      <c r="N59" s="23">
        <v>38</v>
      </c>
      <c r="O59" s="19"/>
      <c r="P59" s="22">
        <v>8.353565399621653</v>
      </c>
      <c r="Q59" s="23">
        <v>42</v>
      </c>
      <c r="R59" s="21"/>
      <c r="S59" s="21"/>
      <c r="T59" s="21"/>
      <c r="U59" s="21"/>
      <c r="V59" s="21"/>
      <c r="W59" s="21"/>
      <c r="X59" s="21"/>
      <c r="Y59" s="21"/>
      <c r="Z59" s="21"/>
      <c r="AA59" s="21" t="str">
        <f t="shared" si="24"/>
        <v>I</v>
      </c>
      <c r="AB59" s="21" t="str">
        <f t="shared" si="25"/>
        <v>J</v>
      </c>
      <c r="AC59" s="21" t="str">
        <f t="shared" si="26"/>
        <v>K</v>
      </c>
      <c r="AD59" s="21" t="str">
        <f t="shared" si="27"/>
        <v>L</v>
      </c>
      <c r="AE59" s="21" t="str">
        <f t="shared" si="28"/>
        <v>M</v>
      </c>
      <c r="AF59" s="21" t="str">
        <f t="shared" si="29"/>
        <v>N</v>
      </c>
      <c r="AG59" s="21" t="str">
        <f t="shared" si="30"/>
        <v>O</v>
      </c>
      <c r="AH59" s="21" t="str">
        <f t="shared" si="31"/>
        <v>P</v>
      </c>
      <c r="AI59" s="21"/>
      <c r="AJ59" s="21"/>
      <c r="AK59" s="22">
        <v>114.64560542566949</v>
      </c>
    </row>
    <row r="60" spans="1:37" ht="12" customHeight="1">
      <c r="A60" s="11" t="s">
        <v>67</v>
      </c>
      <c r="B60" s="12">
        <v>8</v>
      </c>
      <c r="C60" s="19"/>
      <c r="D60" s="22">
        <v>2.8754370632251067</v>
      </c>
      <c r="E60" s="23">
        <v>54</v>
      </c>
      <c r="F60" s="19"/>
      <c r="G60" s="22">
        <v>2.184496471082711</v>
      </c>
      <c r="H60" s="23">
        <v>37</v>
      </c>
      <c r="I60" s="19"/>
      <c r="J60" s="22">
        <v>2.137021216720073</v>
      </c>
      <c r="K60" s="23">
        <v>13</v>
      </c>
      <c r="L60" s="19"/>
      <c r="M60" s="22">
        <v>1.1452420020704623</v>
      </c>
      <c r="N60" s="23">
        <v>4</v>
      </c>
      <c r="O60" s="19"/>
      <c r="P60" s="22">
        <v>8.342196753098353</v>
      </c>
      <c r="Q60" s="23">
        <v>43</v>
      </c>
      <c r="R60" s="21"/>
      <c r="S60" s="21"/>
      <c r="T60" s="21"/>
      <c r="U60" s="21"/>
      <c r="V60" s="21"/>
      <c r="W60" s="21"/>
      <c r="X60" s="21"/>
      <c r="Y60" s="21"/>
      <c r="Z60" s="21"/>
      <c r="AA60" s="21" t="str">
        <f t="shared" si="24"/>
        <v>I</v>
      </c>
      <c r="AB60" s="21" t="str">
        <f t="shared" si="25"/>
        <v>J</v>
      </c>
      <c r="AC60" s="21" t="str">
        <f t="shared" si="26"/>
        <v>K</v>
      </c>
      <c r="AD60" s="21" t="str">
        <f t="shared" si="27"/>
        <v>L</v>
      </c>
      <c r="AE60" s="21" t="str">
        <f t="shared" si="28"/>
        <v>M</v>
      </c>
      <c r="AF60" s="21" t="str">
        <f t="shared" si="29"/>
        <v>N</v>
      </c>
      <c r="AG60" s="21" t="str">
        <f t="shared" si="30"/>
        <v>O</v>
      </c>
      <c r="AH60" s="21" t="str">
        <f t="shared" si="31"/>
        <v>P</v>
      </c>
      <c r="AI60" s="21"/>
      <c r="AJ60" s="21"/>
      <c r="AK60" s="22">
        <v>114.48958038711609</v>
      </c>
    </row>
    <row r="61" spans="1:37" ht="12" customHeight="1">
      <c r="A61" s="11" t="s">
        <v>68</v>
      </c>
      <c r="B61" s="12" t="s">
        <v>38</v>
      </c>
      <c r="C61" s="19"/>
      <c r="D61" s="22">
        <v>3.5356437435271344</v>
      </c>
      <c r="E61" s="23">
        <v>26</v>
      </c>
      <c r="F61" s="19"/>
      <c r="G61" s="22">
        <v>2.0439703012371053</v>
      </c>
      <c r="H61" s="23">
        <v>51</v>
      </c>
      <c r="I61" s="19"/>
      <c r="J61" s="22">
        <v>1.9538917908822797</v>
      </c>
      <c r="K61" s="23">
        <v>51</v>
      </c>
      <c r="L61" s="19"/>
      <c r="M61" s="22">
        <v>0.6948696661461474</v>
      </c>
      <c r="N61" s="23">
        <v>55</v>
      </c>
      <c r="O61" s="19"/>
      <c r="P61" s="22">
        <v>8.228375501792666</v>
      </c>
      <c r="Q61" s="23">
        <v>46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 t="str">
        <f t="shared" si="26"/>
        <v>K</v>
      </c>
      <c r="AD61" s="21" t="str">
        <f t="shared" si="27"/>
        <v>L</v>
      </c>
      <c r="AE61" s="21" t="str">
        <f t="shared" si="28"/>
        <v>M</v>
      </c>
      <c r="AF61" s="21" t="str">
        <f t="shared" si="29"/>
        <v>N</v>
      </c>
      <c r="AG61" s="21" t="str">
        <f t="shared" si="30"/>
        <v>O</v>
      </c>
      <c r="AH61" s="21" t="str">
        <f t="shared" si="31"/>
        <v>P</v>
      </c>
      <c r="AI61" s="21"/>
      <c r="AJ61" s="21"/>
      <c r="AK61" s="22">
        <v>112.92748017696645</v>
      </c>
    </row>
    <row r="62" spans="1:37" ht="12" customHeight="1">
      <c r="A62" s="11" t="s">
        <v>69</v>
      </c>
      <c r="B62" s="12">
        <v>4</v>
      </c>
      <c r="C62" s="19"/>
      <c r="D62" s="22">
        <v>3.3007864431033043</v>
      </c>
      <c r="E62" s="23">
        <v>43</v>
      </c>
      <c r="F62" s="19"/>
      <c r="G62" s="22">
        <v>2.081098220884282</v>
      </c>
      <c r="H62" s="23">
        <v>47</v>
      </c>
      <c r="I62" s="19"/>
      <c r="J62" s="22">
        <v>2.0755203599181398</v>
      </c>
      <c r="K62" s="23">
        <v>29</v>
      </c>
      <c r="L62" s="19"/>
      <c r="M62" s="22">
        <v>0.7640866371258971</v>
      </c>
      <c r="N62" s="23">
        <v>47</v>
      </c>
      <c r="O62" s="19"/>
      <c r="P62" s="22">
        <v>8.221491661031623</v>
      </c>
      <c r="Q62" s="23">
        <v>47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 t="str">
        <f t="shared" si="26"/>
        <v>K</v>
      </c>
      <c r="AD62" s="21" t="str">
        <f t="shared" si="27"/>
        <v>L</v>
      </c>
      <c r="AE62" s="21" t="str">
        <f t="shared" si="28"/>
        <v>M</v>
      </c>
      <c r="AF62" s="21" t="str">
        <f t="shared" si="29"/>
        <v>N</v>
      </c>
      <c r="AG62" s="21" t="str">
        <f t="shared" si="30"/>
        <v>O</v>
      </c>
      <c r="AH62" s="21" t="str">
        <f t="shared" si="31"/>
        <v>P</v>
      </c>
      <c r="AI62" s="21"/>
      <c r="AJ62" s="21"/>
      <c r="AK62" s="22">
        <v>112.83300529660704</v>
      </c>
    </row>
    <row r="63" spans="1:37" ht="12" customHeight="1">
      <c r="A63" s="11" t="s">
        <v>70</v>
      </c>
      <c r="B63" s="12" t="s">
        <v>38</v>
      </c>
      <c r="C63" s="19"/>
      <c r="D63" s="22">
        <v>3.1430406824310158</v>
      </c>
      <c r="E63" s="23">
        <v>49</v>
      </c>
      <c r="F63" s="19"/>
      <c r="G63" s="22">
        <v>2.2293638201163852</v>
      </c>
      <c r="H63" s="23">
        <v>30</v>
      </c>
      <c r="I63" s="19"/>
      <c r="J63" s="22">
        <v>2.0009687767160456</v>
      </c>
      <c r="K63" s="23">
        <v>43</v>
      </c>
      <c r="L63" s="19"/>
      <c r="M63" s="22">
        <v>0.7309866578579077</v>
      </c>
      <c r="N63" s="23">
        <v>52</v>
      </c>
      <c r="O63" s="19"/>
      <c r="P63" s="22">
        <v>8.104359937121355</v>
      </c>
      <c r="Q63" s="23">
        <v>51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 t="str">
        <f t="shared" si="28"/>
        <v>M</v>
      </c>
      <c r="AF63" s="21" t="str">
        <f t="shared" si="29"/>
        <v>N</v>
      </c>
      <c r="AG63" s="21" t="str">
        <f t="shared" si="30"/>
        <v>O</v>
      </c>
      <c r="AH63" s="21" t="str">
        <f t="shared" si="31"/>
        <v>P</v>
      </c>
      <c r="AI63" s="21"/>
      <c r="AJ63" s="21"/>
      <c r="AK63" s="22">
        <v>111.22547165559993</v>
      </c>
    </row>
    <row r="64" spans="1:37" ht="12" customHeight="1">
      <c r="A64" s="11" t="s">
        <v>71</v>
      </c>
      <c r="B64" s="12" t="s">
        <v>38</v>
      </c>
      <c r="C64" s="19"/>
      <c r="D64" s="22">
        <v>2.670908292308842</v>
      </c>
      <c r="E64" s="23">
        <v>56</v>
      </c>
      <c r="F64" s="19"/>
      <c r="G64" s="22">
        <v>1.9737654943643002</v>
      </c>
      <c r="H64" s="23">
        <v>53</v>
      </c>
      <c r="I64" s="19"/>
      <c r="J64" s="22">
        <v>2.070924425342432</v>
      </c>
      <c r="K64" s="23">
        <v>31</v>
      </c>
      <c r="L64" s="19"/>
      <c r="M64" s="22">
        <v>1.2018310160288088</v>
      </c>
      <c r="N64" s="23">
        <v>2</v>
      </c>
      <c r="O64" s="19"/>
      <c r="P64" s="22">
        <v>7.917429228044382</v>
      </c>
      <c r="Q64" s="23">
        <v>54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 t="str">
        <f t="shared" si="31"/>
        <v>P</v>
      </c>
      <c r="AI64" s="21" t="str">
        <f>CHAR(81)</f>
        <v>Q</v>
      </c>
      <c r="AJ64" s="21"/>
      <c r="AK64" s="22">
        <v>108.66000609813268</v>
      </c>
    </row>
    <row r="65" spans="1:37" ht="12" customHeight="1">
      <c r="A65" s="11"/>
      <c r="B65" s="12"/>
      <c r="C65" s="19"/>
      <c r="D65" s="22"/>
      <c r="E65" s="19"/>
      <c r="F65" s="19"/>
      <c r="G65" s="20"/>
      <c r="H65" s="19"/>
      <c r="I65" s="19"/>
      <c r="J65" s="20"/>
      <c r="K65" s="19"/>
      <c r="L65" s="19"/>
      <c r="M65" s="20"/>
      <c r="N65" s="19"/>
      <c r="O65" s="19"/>
      <c r="P65" s="20"/>
      <c r="Q65" s="19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19"/>
    </row>
    <row r="66" spans="1:37" ht="12" customHeight="1">
      <c r="A66" s="11" t="s">
        <v>72</v>
      </c>
      <c r="B66" s="12"/>
      <c r="C66" s="19"/>
      <c r="D66" s="41">
        <v>3.478638726648728</v>
      </c>
      <c r="E66" s="41"/>
      <c r="F66" s="19"/>
      <c r="G66" s="41">
        <v>2.2581483020588893</v>
      </c>
      <c r="H66" s="41"/>
      <c r="I66" s="19"/>
      <c r="J66" s="41">
        <v>2.0754440268510868</v>
      </c>
      <c r="K66" s="41"/>
      <c r="L66" s="19"/>
      <c r="M66" s="41">
        <v>0.9022435232984373</v>
      </c>
      <c r="N66" s="41"/>
      <c r="O66" s="19"/>
      <c r="P66" s="41">
        <v>8.714474578857137</v>
      </c>
      <c r="Q66" s="4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19"/>
    </row>
    <row r="67" spans="1:37" ht="12" customHeight="1">
      <c r="A67" s="11" t="s">
        <v>73</v>
      </c>
      <c r="B67" s="12"/>
      <c r="C67" s="19"/>
      <c r="D67" s="40">
        <v>19.752782189111777</v>
      </c>
      <c r="E67" s="40"/>
      <c r="F67" s="22"/>
      <c r="G67" s="40">
        <v>12.27310567015882</v>
      </c>
      <c r="H67" s="40"/>
      <c r="I67" s="22"/>
      <c r="J67" s="40">
        <v>10.881373515032099</v>
      </c>
      <c r="K67" s="40"/>
      <c r="L67" s="22"/>
      <c r="M67" s="40">
        <v>11.645923165020477</v>
      </c>
      <c r="N67" s="40"/>
      <c r="O67" s="22"/>
      <c r="P67" s="40">
        <v>8.740290161624507</v>
      </c>
      <c r="Q67" s="40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19"/>
    </row>
    <row r="68" spans="1:37" ht="12" customHeight="1">
      <c r="A68" s="11" t="s">
        <v>74</v>
      </c>
      <c r="B68" s="12"/>
      <c r="C68" s="19"/>
      <c r="D68" s="41" t="s">
        <v>75</v>
      </c>
      <c r="E68" s="41"/>
      <c r="F68" s="19"/>
      <c r="G68" s="41">
        <v>0.2932524759112979</v>
      </c>
      <c r="H68" s="41"/>
      <c r="I68" s="19"/>
      <c r="J68" s="41" t="s">
        <v>75</v>
      </c>
      <c r="K68" s="41"/>
      <c r="L68" s="19"/>
      <c r="M68" s="41">
        <v>0.11118147907441195</v>
      </c>
      <c r="N68" s="41"/>
      <c r="O68" s="19"/>
      <c r="P68" s="41">
        <v>0.805938330970188</v>
      </c>
      <c r="Q68" s="4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19"/>
    </row>
    <row r="69" spans="1:37" ht="12" customHeight="1" thickBot="1">
      <c r="A69" s="24"/>
      <c r="B69" s="25"/>
      <c r="C69" s="19"/>
      <c r="D69" s="20"/>
      <c r="E69" s="19"/>
      <c r="F69" s="19"/>
      <c r="G69" s="20"/>
      <c r="H69" s="19"/>
      <c r="I69" s="19"/>
      <c r="J69" s="20"/>
      <c r="K69" s="19"/>
      <c r="L69" s="19"/>
      <c r="M69" s="20"/>
      <c r="N69" s="19"/>
      <c r="O69" s="19"/>
      <c r="P69" s="20"/>
      <c r="Q69" s="19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19"/>
    </row>
    <row r="70" spans="1:37" ht="12" customHeight="1" thickTop="1">
      <c r="A70" s="26" t="s">
        <v>76</v>
      </c>
      <c r="B70" s="27"/>
      <c r="C70" s="28"/>
      <c r="D70" s="29"/>
      <c r="E70" s="28"/>
      <c r="F70" s="28"/>
      <c r="G70" s="29"/>
      <c r="H70" s="28"/>
      <c r="I70" s="28"/>
      <c r="J70" s="29"/>
      <c r="K70" s="28"/>
      <c r="L70" s="28"/>
      <c r="M70" s="29"/>
      <c r="N70" s="28"/>
      <c r="O70" s="28"/>
      <c r="P70" s="29"/>
      <c r="Q70" s="28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28"/>
    </row>
    <row r="71" spans="1:37" ht="12" customHeight="1">
      <c r="A71" s="24" t="s">
        <v>77</v>
      </c>
      <c r="B71" s="25"/>
      <c r="C71" s="19"/>
      <c r="D71" s="20"/>
      <c r="E71" s="19"/>
      <c r="F71" s="19"/>
      <c r="G71" s="20"/>
      <c r="H71" s="19"/>
      <c r="I71" s="19"/>
      <c r="J71" s="20"/>
      <c r="K71" s="19"/>
      <c r="L71" s="19"/>
      <c r="M71" s="20"/>
      <c r="N71" s="19"/>
      <c r="O71" s="19"/>
      <c r="P71" s="20"/>
      <c r="Q71" s="19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19"/>
    </row>
    <row r="72" spans="1:37" ht="12" customHeight="1">
      <c r="A72" s="24" t="s">
        <v>78</v>
      </c>
      <c r="B72" s="25"/>
      <c r="C72" s="19"/>
      <c r="D72" s="20"/>
      <c r="E72" s="19"/>
      <c r="F72" s="19"/>
      <c r="G72" s="20"/>
      <c r="H72" s="19"/>
      <c r="I72" s="19"/>
      <c r="J72" s="20"/>
      <c r="K72" s="19"/>
      <c r="L72" s="19"/>
      <c r="M72" s="20"/>
      <c r="N72" s="19"/>
      <c r="O72" s="19"/>
      <c r="P72" s="20"/>
      <c r="Q72" s="19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19"/>
    </row>
    <row r="73" spans="1:37" ht="12.75">
      <c r="A73" s="31"/>
      <c r="B73" s="32"/>
      <c r="C73" s="33"/>
      <c r="D73" s="34"/>
      <c r="E73" s="33"/>
      <c r="F73" s="33"/>
      <c r="G73" s="34"/>
      <c r="H73" s="33"/>
      <c r="I73" s="33"/>
      <c r="J73" s="34"/>
      <c r="K73" s="33"/>
      <c r="L73" s="33"/>
      <c r="M73" s="34"/>
      <c r="N73" s="33"/>
      <c r="O73" s="33"/>
      <c r="P73" s="34"/>
      <c r="Q73" s="33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3"/>
    </row>
    <row r="74" spans="1:37" ht="12.75">
      <c r="A74" s="31"/>
      <c r="B74" s="32"/>
      <c r="C74" s="33"/>
      <c r="D74" s="34"/>
      <c r="E74" s="33"/>
      <c r="F74" s="33"/>
      <c r="G74" s="34"/>
      <c r="H74" s="33"/>
      <c r="I74" s="33"/>
      <c r="J74" s="34"/>
      <c r="K74" s="33"/>
      <c r="L74" s="33"/>
      <c r="M74" s="34"/>
      <c r="N74" s="33"/>
      <c r="O74" s="33"/>
      <c r="P74" s="34"/>
      <c r="Q74" s="33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3"/>
    </row>
    <row r="75" spans="1:37" ht="12.75">
      <c r="A75" s="31"/>
      <c r="B75" s="32"/>
      <c r="C75" s="33"/>
      <c r="D75" s="34"/>
      <c r="E75" s="33"/>
      <c r="F75" s="33"/>
      <c r="G75" s="34"/>
      <c r="H75" s="33"/>
      <c r="I75" s="33"/>
      <c r="J75" s="34"/>
      <c r="K75" s="33"/>
      <c r="L75" s="33"/>
      <c r="M75" s="34"/>
      <c r="N75" s="33"/>
      <c r="O75" s="33"/>
      <c r="P75" s="34"/>
      <c r="Q75" s="33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3"/>
    </row>
    <row r="76" spans="1:37" ht="12.75">
      <c r="A76" s="31"/>
      <c r="B76" s="32"/>
      <c r="C76" s="33"/>
      <c r="D76" s="34"/>
      <c r="E76" s="33"/>
      <c r="F76" s="33"/>
      <c r="G76" s="34"/>
      <c r="H76" s="33"/>
      <c r="I76" s="33"/>
      <c r="J76" s="34"/>
      <c r="K76" s="33"/>
      <c r="L76" s="33"/>
      <c r="M76" s="34"/>
      <c r="N76" s="33"/>
      <c r="O76" s="33"/>
      <c r="P76" s="34"/>
      <c r="Q76" s="33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3"/>
    </row>
    <row r="77" spans="1:37" ht="12.75">
      <c r="A77" s="31"/>
      <c r="B77" s="32"/>
      <c r="C77" s="33"/>
      <c r="D77" s="34"/>
      <c r="E77" s="33"/>
      <c r="F77" s="33"/>
      <c r="G77" s="34"/>
      <c r="H77" s="33"/>
      <c r="I77" s="33"/>
      <c r="J77" s="34"/>
      <c r="K77" s="33"/>
      <c r="L77" s="33"/>
      <c r="M77" s="34"/>
      <c r="N77" s="33"/>
      <c r="O77" s="33"/>
      <c r="P77" s="34"/>
      <c r="Q77" s="33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3"/>
    </row>
    <row r="78" spans="1:37" ht="12.75">
      <c r="A78" s="31"/>
      <c r="B78" s="32"/>
      <c r="C78" s="33"/>
      <c r="D78" s="34"/>
      <c r="E78" s="33"/>
      <c r="F78" s="33"/>
      <c r="G78" s="34"/>
      <c r="H78" s="33"/>
      <c r="I78" s="33"/>
      <c r="J78" s="34"/>
      <c r="K78" s="33"/>
      <c r="L78" s="33"/>
      <c r="M78" s="34"/>
      <c r="N78" s="33"/>
      <c r="O78" s="33"/>
      <c r="P78" s="34"/>
      <c r="Q78" s="33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3"/>
    </row>
    <row r="79" spans="1:37" ht="12.75">
      <c r="A79" s="31"/>
      <c r="B79" s="32"/>
      <c r="C79" s="33"/>
      <c r="D79" s="34"/>
      <c r="E79" s="33"/>
      <c r="F79" s="33"/>
      <c r="G79" s="34"/>
      <c r="H79" s="33"/>
      <c r="I79" s="33"/>
      <c r="J79" s="34"/>
      <c r="K79" s="33"/>
      <c r="L79" s="33"/>
      <c r="M79" s="34"/>
      <c r="N79" s="33"/>
      <c r="O79" s="33"/>
      <c r="P79" s="34"/>
      <c r="Q79" s="33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3"/>
    </row>
    <row r="80" spans="1:37" ht="12.75">
      <c r="A80" s="31"/>
      <c r="B80" s="32"/>
      <c r="C80" s="33"/>
      <c r="D80" s="34"/>
      <c r="E80" s="33"/>
      <c r="F80" s="33"/>
      <c r="G80" s="34"/>
      <c r="H80" s="33"/>
      <c r="I80" s="33"/>
      <c r="J80" s="34"/>
      <c r="K80" s="33"/>
      <c r="L80" s="33"/>
      <c r="M80" s="34"/>
      <c r="N80" s="33"/>
      <c r="O80" s="33"/>
      <c r="P80" s="34"/>
      <c r="Q80" s="33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3"/>
    </row>
    <row r="81" spans="1:37" ht="12.75">
      <c r="A81" s="31"/>
      <c r="B81" s="32"/>
      <c r="C81" s="33"/>
      <c r="D81" s="34"/>
      <c r="E81" s="33"/>
      <c r="F81" s="33"/>
      <c r="G81" s="34"/>
      <c r="H81" s="33"/>
      <c r="I81" s="33"/>
      <c r="J81" s="34"/>
      <c r="K81" s="33"/>
      <c r="L81" s="33"/>
      <c r="M81" s="34"/>
      <c r="N81" s="33"/>
      <c r="O81" s="33"/>
      <c r="P81" s="34"/>
      <c r="Q81" s="33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3"/>
    </row>
    <row r="82" spans="1:37" ht="12.75">
      <c r="A82" s="31"/>
      <c r="B82" s="32"/>
      <c r="C82" s="33"/>
      <c r="D82" s="34"/>
      <c r="E82" s="33"/>
      <c r="F82" s="33"/>
      <c r="G82" s="34"/>
      <c r="H82" s="33"/>
      <c r="I82" s="33"/>
      <c r="J82" s="34"/>
      <c r="K82" s="33"/>
      <c r="L82" s="33"/>
      <c r="M82" s="34"/>
      <c r="N82" s="33"/>
      <c r="O82" s="33"/>
      <c r="P82" s="34"/>
      <c r="Q82" s="33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3"/>
    </row>
    <row r="83" spans="1:37" ht="12.75">
      <c r="A83" s="31"/>
      <c r="B83" s="32"/>
      <c r="C83" s="33"/>
      <c r="D83" s="34"/>
      <c r="E83" s="33"/>
      <c r="F83" s="33"/>
      <c r="G83" s="34"/>
      <c r="H83" s="33"/>
      <c r="I83" s="33"/>
      <c r="J83" s="34"/>
      <c r="K83" s="33"/>
      <c r="L83" s="33"/>
      <c r="M83" s="34"/>
      <c r="N83" s="33"/>
      <c r="O83" s="33"/>
      <c r="P83" s="34"/>
      <c r="Q83" s="33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3"/>
    </row>
    <row r="84" spans="1:37" ht="12.75">
      <c r="A84" s="31"/>
      <c r="B84" s="32"/>
      <c r="C84" s="33"/>
      <c r="D84" s="34"/>
      <c r="E84" s="33"/>
      <c r="F84" s="33"/>
      <c r="G84" s="34"/>
      <c r="H84" s="33"/>
      <c r="I84" s="33"/>
      <c r="J84" s="34"/>
      <c r="K84" s="33"/>
      <c r="L84" s="33"/>
      <c r="M84" s="34"/>
      <c r="N84" s="33"/>
      <c r="O84" s="33"/>
      <c r="P84" s="34"/>
      <c r="Q84" s="33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3"/>
    </row>
    <row r="85" spans="1:37" ht="12.75">
      <c r="A85" s="31"/>
      <c r="B85" s="32"/>
      <c r="C85" s="33"/>
      <c r="D85" s="34"/>
      <c r="E85" s="33"/>
      <c r="F85" s="33"/>
      <c r="G85" s="34"/>
      <c r="H85" s="33"/>
      <c r="I85" s="33"/>
      <c r="J85" s="34"/>
      <c r="K85" s="33"/>
      <c r="L85" s="33"/>
      <c r="M85" s="34"/>
      <c r="N85" s="33"/>
      <c r="O85" s="33"/>
      <c r="P85" s="34"/>
      <c r="Q85" s="33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3"/>
    </row>
    <row r="86" spans="1:37" ht="12.75">
      <c r="A86" s="31"/>
      <c r="B86" s="32"/>
      <c r="C86" s="33"/>
      <c r="D86" s="34"/>
      <c r="E86" s="33"/>
      <c r="F86" s="33"/>
      <c r="G86" s="34"/>
      <c r="H86" s="33"/>
      <c r="I86" s="33"/>
      <c r="J86" s="34"/>
      <c r="K86" s="33"/>
      <c r="L86" s="33"/>
      <c r="M86" s="34"/>
      <c r="N86" s="33"/>
      <c r="O86" s="33"/>
      <c r="P86" s="34"/>
      <c r="Q86" s="33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3"/>
    </row>
    <row r="87" spans="1:37" ht="12.75">
      <c r="A87" s="31"/>
      <c r="B87" s="32"/>
      <c r="C87" s="33"/>
      <c r="D87" s="34"/>
      <c r="E87" s="33"/>
      <c r="F87" s="33"/>
      <c r="G87" s="34"/>
      <c r="H87" s="33"/>
      <c r="I87" s="33"/>
      <c r="J87" s="34"/>
      <c r="K87" s="33"/>
      <c r="L87" s="33"/>
      <c r="M87" s="34"/>
      <c r="N87" s="33"/>
      <c r="O87" s="33"/>
      <c r="P87" s="34"/>
      <c r="Q87" s="33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3"/>
    </row>
    <row r="88" spans="1:37" ht="12.75">
      <c r="A88" s="31"/>
      <c r="B88" s="32"/>
      <c r="C88" s="33"/>
      <c r="D88" s="34"/>
      <c r="E88" s="33"/>
      <c r="F88" s="33"/>
      <c r="G88" s="34"/>
      <c r="H88" s="33"/>
      <c r="I88" s="33"/>
      <c r="J88" s="34"/>
      <c r="K88" s="33"/>
      <c r="L88" s="33"/>
      <c r="M88" s="34"/>
      <c r="N88" s="33"/>
      <c r="O88" s="33"/>
      <c r="P88" s="34"/>
      <c r="Q88" s="33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3"/>
    </row>
    <row r="89" spans="1:37" ht="12.75">
      <c r="A89" s="31"/>
      <c r="B89" s="32"/>
      <c r="C89" s="33"/>
      <c r="D89" s="34"/>
      <c r="E89" s="33"/>
      <c r="F89" s="33"/>
      <c r="G89" s="34"/>
      <c r="H89" s="33"/>
      <c r="I89" s="33"/>
      <c r="J89" s="34"/>
      <c r="K89" s="33"/>
      <c r="L89" s="33"/>
      <c r="M89" s="34"/>
      <c r="N89" s="33"/>
      <c r="O89" s="33"/>
      <c r="P89" s="34"/>
      <c r="Q89" s="33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3"/>
    </row>
    <row r="90" spans="1:37" ht="12.75">
      <c r="A90" s="31"/>
      <c r="B90" s="32"/>
      <c r="C90" s="33"/>
      <c r="D90" s="34"/>
      <c r="E90" s="33"/>
      <c r="F90" s="33"/>
      <c r="G90" s="34"/>
      <c r="H90" s="33"/>
      <c r="I90" s="33"/>
      <c r="J90" s="34"/>
      <c r="K90" s="33"/>
      <c r="L90" s="33"/>
      <c r="M90" s="34"/>
      <c r="N90" s="33"/>
      <c r="O90" s="33"/>
      <c r="P90" s="34"/>
      <c r="Q90" s="33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3"/>
    </row>
    <row r="91" spans="1:37" ht="12.75">
      <c r="A91" s="31"/>
      <c r="B91" s="32"/>
      <c r="C91" s="33"/>
      <c r="D91" s="34"/>
      <c r="E91" s="33"/>
      <c r="F91" s="33"/>
      <c r="G91" s="34"/>
      <c r="H91" s="33"/>
      <c r="I91" s="33"/>
      <c r="J91" s="34"/>
      <c r="K91" s="33"/>
      <c r="L91" s="33"/>
      <c r="M91" s="34"/>
      <c r="N91" s="33"/>
      <c r="O91" s="33"/>
      <c r="P91" s="34"/>
      <c r="Q91" s="33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3"/>
    </row>
    <row r="92" spans="1:37" ht="12.75">
      <c r="A92" s="31"/>
      <c r="B92" s="32"/>
      <c r="C92" s="33"/>
      <c r="D92" s="34"/>
      <c r="E92" s="33"/>
      <c r="F92" s="33"/>
      <c r="G92" s="34"/>
      <c r="H92" s="33"/>
      <c r="I92" s="33"/>
      <c r="J92" s="34"/>
      <c r="K92" s="33"/>
      <c r="L92" s="33"/>
      <c r="M92" s="34"/>
      <c r="N92" s="33"/>
      <c r="O92" s="33"/>
      <c r="P92" s="34"/>
      <c r="Q92" s="33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3"/>
    </row>
    <row r="93" spans="1:37" ht="12.75">
      <c r="A93" s="31"/>
      <c r="B93" s="32"/>
      <c r="C93" s="33"/>
      <c r="D93" s="34"/>
      <c r="E93" s="33"/>
      <c r="F93" s="33"/>
      <c r="G93" s="34"/>
      <c r="H93" s="33"/>
      <c r="I93" s="33"/>
      <c r="J93" s="34"/>
      <c r="K93" s="33"/>
      <c r="L93" s="33"/>
      <c r="M93" s="34"/>
      <c r="N93" s="33"/>
      <c r="O93" s="33"/>
      <c r="P93" s="34"/>
      <c r="Q93" s="33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3"/>
    </row>
    <row r="94" spans="1:37" ht="12.75">
      <c r="A94" s="31"/>
      <c r="B94" s="32"/>
      <c r="C94" s="33"/>
      <c r="D94" s="34"/>
      <c r="E94" s="33"/>
      <c r="F94" s="33"/>
      <c r="G94" s="34"/>
      <c r="H94" s="33"/>
      <c r="I94" s="33"/>
      <c r="J94" s="34"/>
      <c r="K94" s="33"/>
      <c r="L94" s="33"/>
      <c r="M94" s="34"/>
      <c r="N94" s="33"/>
      <c r="O94" s="33"/>
      <c r="P94" s="34"/>
      <c r="Q94" s="33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3"/>
    </row>
    <row r="95" spans="1:37" ht="12.75">
      <c r="A95" s="31"/>
      <c r="B95" s="32"/>
      <c r="C95" s="33"/>
      <c r="D95" s="34"/>
      <c r="E95" s="33"/>
      <c r="F95" s="33"/>
      <c r="G95" s="34"/>
      <c r="H95" s="33"/>
      <c r="I95" s="33"/>
      <c r="J95" s="34"/>
      <c r="K95" s="33"/>
      <c r="L95" s="33"/>
      <c r="M95" s="34"/>
      <c r="N95" s="33"/>
      <c r="O95" s="33"/>
      <c r="P95" s="34"/>
      <c r="Q95" s="33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3"/>
    </row>
    <row r="96" spans="1:37" ht="12.75">
      <c r="A96" s="31"/>
      <c r="B96" s="32"/>
      <c r="C96" s="33"/>
      <c r="D96" s="34"/>
      <c r="E96" s="33"/>
      <c r="F96" s="33"/>
      <c r="G96" s="34"/>
      <c r="H96" s="33"/>
      <c r="I96" s="33"/>
      <c r="J96" s="34"/>
      <c r="K96" s="33"/>
      <c r="L96" s="33"/>
      <c r="M96" s="34"/>
      <c r="N96" s="33"/>
      <c r="O96" s="33"/>
      <c r="P96" s="34"/>
      <c r="Q96" s="33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3"/>
    </row>
    <row r="97" spans="1:37" ht="12.75">
      <c r="A97" s="31"/>
      <c r="B97" s="32"/>
      <c r="C97" s="33"/>
      <c r="D97" s="34"/>
      <c r="E97" s="33"/>
      <c r="F97" s="33"/>
      <c r="G97" s="34"/>
      <c r="H97" s="33"/>
      <c r="I97" s="33"/>
      <c r="J97" s="34"/>
      <c r="K97" s="33"/>
      <c r="L97" s="33"/>
      <c r="M97" s="34"/>
      <c r="N97" s="33"/>
      <c r="O97" s="33"/>
      <c r="P97" s="34"/>
      <c r="Q97" s="33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3"/>
    </row>
    <row r="98" spans="1:37" ht="12.75">
      <c r="A98" s="31"/>
      <c r="B98" s="32"/>
      <c r="C98" s="33"/>
      <c r="D98" s="34"/>
      <c r="E98" s="33"/>
      <c r="F98" s="33"/>
      <c r="G98" s="34"/>
      <c r="H98" s="33"/>
      <c r="I98" s="33"/>
      <c r="J98" s="34"/>
      <c r="K98" s="33"/>
      <c r="L98" s="33"/>
      <c r="M98" s="34"/>
      <c r="N98" s="33"/>
      <c r="O98" s="33"/>
      <c r="P98" s="34"/>
      <c r="Q98" s="33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3"/>
    </row>
    <row r="99" spans="1:37" ht="12.75">
      <c r="A99" s="31"/>
      <c r="B99" s="32"/>
      <c r="C99" s="33"/>
      <c r="D99" s="34"/>
      <c r="E99" s="33"/>
      <c r="F99" s="33"/>
      <c r="G99" s="34"/>
      <c r="H99" s="33"/>
      <c r="I99" s="33"/>
      <c r="J99" s="34"/>
      <c r="K99" s="33"/>
      <c r="L99" s="33"/>
      <c r="M99" s="34"/>
      <c r="N99" s="33"/>
      <c r="O99" s="33"/>
      <c r="P99" s="34"/>
      <c r="Q99" s="33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3"/>
    </row>
    <row r="100" spans="1:37" ht="12.75">
      <c r="A100" s="31"/>
      <c r="B100" s="32"/>
      <c r="C100" s="33"/>
      <c r="D100" s="34"/>
      <c r="E100" s="33"/>
      <c r="F100" s="33"/>
      <c r="G100" s="34"/>
      <c r="H100" s="33"/>
      <c r="I100" s="33"/>
      <c r="J100" s="34"/>
      <c r="K100" s="33"/>
      <c r="L100" s="33"/>
      <c r="M100" s="34"/>
      <c r="N100" s="33"/>
      <c r="O100" s="33"/>
      <c r="P100" s="34"/>
      <c r="Q100" s="33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3"/>
    </row>
    <row r="101" spans="1:37" ht="12.75">
      <c r="A101" s="31"/>
      <c r="B101" s="32"/>
      <c r="C101" s="33"/>
      <c r="D101" s="34"/>
      <c r="E101" s="33"/>
      <c r="F101" s="33"/>
      <c r="G101" s="34"/>
      <c r="H101" s="33"/>
      <c r="I101" s="33"/>
      <c r="J101" s="34"/>
      <c r="K101" s="33"/>
      <c r="L101" s="33"/>
      <c r="M101" s="34"/>
      <c r="N101" s="33"/>
      <c r="O101" s="33"/>
      <c r="P101" s="34"/>
      <c r="Q101" s="33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3"/>
    </row>
    <row r="102" spans="1:37" ht="12.75">
      <c r="A102" s="31"/>
      <c r="B102" s="32"/>
      <c r="C102" s="33"/>
      <c r="D102" s="34"/>
      <c r="E102" s="33"/>
      <c r="F102" s="33"/>
      <c r="G102" s="34"/>
      <c r="H102" s="33"/>
      <c r="I102" s="33"/>
      <c r="J102" s="34"/>
      <c r="K102" s="33"/>
      <c r="L102" s="33"/>
      <c r="M102" s="34"/>
      <c r="N102" s="33"/>
      <c r="O102" s="33"/>
      <c r="P102" s="34"/>
      <c r="Q102" s="33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3"/>
    </row>
    <row r="103" spans="1:37" ht="12.75">
      <c r="A103" s="31"/>
      <c r="B103" s="32"/>
      <c r="C103" s="33"/>
      <c r="D103" s="34"/>
      <c r="E103" s="33"/>
      <c r="F103" s="33"/>
      <c r="G103" s="34"/>
      <c r="H103" s="33"/>
      <c r="I103" s="33"/>
      <c r="J103" s="34"/>
      <c r="K103" s="33"/>
      <c r="L103" s="33"/>
      <c r="M103" s="34"/>
      <c r="N103" s="33"/>
      <c r="O103" s="33"/>
      <c r="P103" s="34"/>
      <c r="Q103" s="33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3"/>
    </row>
    <row r="104" spans="1:37" ht="12.75">
      <c r="A104" s="31"/>
      <c r="B104" s="32"/>
      <c r="C104" s="33"/>
      <c r="D104" s="34"/>
      <c r="E104" s="33"/>
      <c r="F104" s="33"/>
      <c r="G104" s="34"/>
      <c r="H104" s="33"/>
      <c r="I104" s="33"/>
      <c r="J104" s="34"/>
      <c r="K104" s="33"/>
      <c r="L104" s="33"/>
      <c r="M104" s="34"/>
      <c r="N104" s="33"/>
      <c r="O104" s="33"/>
      <c r="P104" s="34"/>
      <c r="Q104" s="33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3"/>
    </row>
    <row r="105" spans="1:37" ht="12.75">
      <c r="A105" s="31"/>
      <c r="B105" s="32"/>
      <c r="C105" s="33"/>
      <c r="D105" s="34"/>
      <c r="E105" s="33"/>
      <c r="F105" s="33"/>
      <c r="G105" s="34"/>
      <c r="H105" s="33"/>
      <c r="I105" s="33"/>
      <c r="J105" s="34"/>
      <c r="K105" s="33"/>
      <c r="L105" s="33"/>
      <c r="M105" s="34"/>
      <c r="N105" s="33"/>
      <c r="O105" s="33"/>
      <c r="P105" s="34"/>
      <c r="Q105" s="33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3"/>
    </row>
    <row r="106" spans="1:37" ht="12.75">
      <c r="A106" s="31"/>
      <c r="B106" s="32"/>
      <c r="C106" s="33"/>
      <c r="D106" s="34"/>
      <c r="E106" s="33"/>
      <c r="F106" s="33"/>
      <c r="G106" s="34"/>
      <c r="H106" s="33"/>
      <c r="I106" s="33"/>
      <c r="J106" s="34"/>
      <c r="K106" s="33"/>
      <c r="L106" s="33"/>
      <c r="M106" s="34"/>
      <c r="N106" s="33"/>
      <c r="O106" s="33"/>
      <c r="P106" s="34"/>
      <c r="Q106" s="33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3"/>
    </row>
    <row r="107" spans="1:37" ht="12.75">
      <c r="A107" s="31"/>
      <c r="B107" s="32"/>
      <c r="C107" s="33"/>
      <c r="D107" s="34"/>
      <c r="E107" s="33"/>
      <c r="F107" s="33"/>
      <c r="G107" s="34"/>
      <c r="H107" s="33"/>
      <c r="I107" s="33"/>
      <c r="J107" s="34"/>
      <c r="K107" s="33"/>
      <c r="L107" s="33"/>
      <c r="M107" s="34"/>
      <c r="N107" s="33"/>
      <c r="O107" s="33"/>
      <c r="P107" s="34"/>
      <c r="Q107" s="33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3"/>
    </row>
    <row r="108" spans="1:37" ht="12.75">
      <c r="A108" s="31"/>
      <c r="B108" s="32"/>
      <c r="C108" s="33"/>
      <c r="D108" s="34"/>
      <c r="E108" s="33"/>
      <c r="F108" s="33"/>
      <c r="G108" s="34"/>
      <c r="H108" s="33"/>
      <c r="I108" s="33"/>
      <c r="J108" s="34"/>
      <c r="K108" s="33"/>
      <c r="L108" s="33"/>
      <c r="M108" s="34"/>
      <c r="N108" s="33"/>
      <c r="O108" s="33"/>
      <c r="P108" s="34"/>
      <c r="Q108" s="33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3"/>
    </row>
    <row r="109" spans="1:37" ht="12.75">
      <c r="A109" s="31"/>
      <c r="B109" s="32"/>
      <c r="C109" s="33"/>
      <c r="D109" s="34"/>
      <c r="E109" s="33"/>
      <c r="F109" s="33"/>
      <c r="G109" s="34"/>
      <c r="H109" s="33"/>
      <c r="I109" s="33"/>
      <c r="J109" s="34"/>
      <c r="K109" s="33"/>
      <c r="L109" s="33"/>
      <c r="M109" s="34"/>
      <c r="N109" s="33"/>
      <c r="O109" s="33"/>
      <c r="P109" s="34"/>
      <c r="Q109" s="33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3"/>
    </row>
    <row r="110" spans="1:37" ht="12.75">
      <c r="A110" s="31"/>
      <c r="B110" s="32"/>
      <c r="C110" s="33"/>
      <c r="D110" s="34"/>
      <c r="E110" s="33"/>
      <c r="F110" s="33"/>
      <c r="G110" s="34"/>
      <c r="H110" s="33"/>
      <c r="I110" s="33"/>
      <c r="J110" s="34"/>
      <c r="K110" s="33"/>
      <c r="L110" s="33"/>
      <c r="M110" s="34"/>
      <c r="N110" s="33"/>
      <c r="O110" s="33"/>
      <c r="P110" s="34"/>
      <c r="Q110" s="33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3"/>
    </row>
    <row r="111" spans="1:37" ht="12.75">
      <c r="A111" s="31"/>
      <c r="B111" s="32"/>
      <c r="C111" s="33"/>
      <c r="D111" s="34"/>
      <c r="E111" s="33"/>
      <c r="F111" s="33"/>
      <c r="G111" s="34"/>
      <c r="H111" s="33"/>
      <c r="I111" s="33"/>
      <c r="J111" s="34"/>
      <c r="K111" s="33"/>
      <c r="L111" s="33"/>
      <c r="M111" s="34"/>
      <c r="N111" s="33"/>
      <c r="O111" s="33"/>
      <c r="P111" s="34"/>
      <c r="Q111" s="33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3"/>
    </row>
    <row r="112" spans="1:37" ht="12.75">
      <c r="A112" s="31"/>
      <c r="B112" s="32"/>
      <c r="C112" s="33"/>
      <c r="D112" s="34"/>
      <c r="E112" s="33"/>
      <c r="F112" s="33"/>
      <c r="G112" s="34"/>
      <c r="H112" s="33"/>
      <c r="I112" s="33"/>
      <c r="J112" s="34"/>
      <c r="K112" s="33"/>
      <c r="L112" s="33"/>
      <c r="M112" s="34"/>
      <c r="N112" s="33"/>
      <c r="O112" s="33"/>
      <c r="P112" s="34"/>
      <c r="Q112" s="33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3"/>
    </row>
    <row r="113" spans="1:37" ht="12.75">
      <c r="A113" s="31"/>
      <c r="B113" s="32"/>
      <c r="C113" s="33"/>
      <c r="D113" s="34"/>
      <c r="E113" s="33"/>
      <c r="F113" s="33"/>
      <c r="G113" s="34"/>
      <c r="H113" s="33"/>
      <c r="I113" s="33"/>
      <c r="J113" s="34"/>
      <c r="K113" s="33"/>
      <c r="L113" s="33"/>
      <c r="M113" s="34"/>
      <c r="N113" s="33"/>
      <c r="O113" s="33"/>
      <c r="P113" s="34"/>
      <c r="Q113" s="33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3"/>
    </row>
    <row r="114" spans="1:37" ht="12.75">
      <c r="A114" s="31"/>
      <c r="B114" s="32"/>
      <c r="C114" s="33"/>
      <c r="D114" s="34"/>
      <c r="E114" s="33"/>
      <c r="F114" s="33"/>
      <c r="G114" s="34"/>
      <c r="H114" s="33"/>
      <c r="I114" s="33"/>
      <c r="J114" s="34"/>
      <c r="K114" s="33"/>
      <c r="L114" s="33"/>
      <c r="M114" s="34"/>
      <c r="N114" s="33"/>
      <c r="O114" s="33"/>
      <c r="P114" s="34"/>
      <c r="Q114" s="33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3"/>
    </row>
    <row r="115" spans="1:37" ht="12.75">
      <c r="A115" s="31"/>
      <c r="B115" s="32"/>
      <c r="C115" s="33"/>
      <c r="D115" s="34"/>
      <c r="E115" s="33"/>
      <c r="F115" s="33"/>
      <c r="G115" s="34"/>
      <c r="H115" s="33"/>
      <c r="I115" s="33"/>
      <c r="J115" s="34"/>
      <c r="K115" s="33"/>
      <c r="L115" s="33"/>
      <c r="M115" s="34"/>
      <c r="N115" s="33"/>
      <c r="O115" s="33"/>
      <c r="P115" s="34"/>
      <c r="Q115" s="33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3"/>
    </row>
    <row r="116" spans="1:37" ht="12.75">
      <c r="A116" s="31"/>
      <c r="B116" s="32"/>
      <c r="C116" s="33"/>
      <c r="D116" s="34"/>
      <c r="E116" s="33"/>
      <c r="F116" s="33"/>
      <c r="G116" s="34"/>
      <c r="H116" s="33"/>
      <c r="I116" s="33"/>
      <c r="J116" s="34"/>
      <c r="K116" s="33"/>
      <c r="L116" s="33"/>
      <c r="M116" s="34"/>
      <c r="N116" s="33"/>
      <c r="O116" s="33"/>
      <c r="P116" s="34"/>
      <c r="Q116" s="33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3"/>
    </row>
    <row r="117" spans="1:37" ht="12.75">
      <c r="A117" s="31"/>
      <c r="B117" s="32"/>
      <c r="C117" s="33"/>
      <c r="D117" s="34"/>
      <c r="E117" s="33"/>
      <c r="F117" s="33"/>
      <c r="G117" s="34"/>
      <c r="H117" s="33"/>
      <c r="I117" s="33"/>
      <c r="J117" s="34"/>
      <c r="K117" s="33"/>
      <c r="L117" s="33"/>
      <c r="M117" s="34"/>
      <c r="N117" s="33"/>
      <c r="O117" s="33"/>
      <c r="P117" s="34"/>
      <c r="Q117" s="33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3"/>
    </row>
    <row r="118" spans="1:37" ht="12.75">
      <c r="A118" s="31"/>
      <c r="B118" s="32"/>
      <c r="C118" s="33"/>
      <c r="D118" s="34"/>
      <c r="E118" s="33"/>
      <c r="F118" s="33"/>
      <c r="G118" s="34"/>
      <c r="H118" s="33"/>
      <c r="I118" s="33"/>
      <c r="J118" s="34"/>
      <c r="K118" s="33"/>
      <c r="L118" s="33"/>
      <c r="M118" s="34"/>
      <c r="N118" s="33"/>
      <c r="O118" s="33"/>
      <c r="P118" s="34"/>
      <c r="Q118" s="33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3"/>
    </row>
    <row r="119" spans="1:37" ht="12.75">
      <c r="A119" s="31"/>
      <c r="B119" s="32"/>
      <c r="C119" s="33"/>
      <c r="D119" s="34"/>
      <c r="E119" s="33"/>
      <c r="F119" s="33"/>
      <c r="G119" s="34"/>
      <c r="H119" s="33"/>
      <c r="I119" s="33"/>
      <c r="J119" s="34"/>
      <c r="K119" s="33"/>
      <c r="L119" s="33"/>
      <c r="M119" s="34"/>
      <c r="N119" s="33"/>
      <c r="O119" s="33"/>
      <c r="P119" s="34"/>
      <c r="Q119" s="33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3"/>
    </row>
    <row r="120" spans="1:37" ht="12.75">
      <c r="A120" s="31"/>
      <c r="B120" s="32"/>
      <c r="C120" s="33"/>
      <c r="D120" s="34"/>
      <c r="E120" s="33"/>
      <c r="F120" s="33"/>
      <c r="G120" s="34"/>
      <c r="H120" s="33"/>
      <c r="I120" s="33"/>
      <c r="J120" s="34"/>
      <c r="K120" s="33"/>
      <c r="L120" s="33"/>
      <c r="M120" s="34"/>
      <c r="N120" s="33"/>
      <c r="O120" s="33"/>
      <c r="P120" s="34"/>
      <c r="Q120" s="33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3"/>
    </row>
    <row r="121" spans="1:37" ht="12.75">
      <c r="A121" s="31"/>
      <c r="B121" s="32"/>
      <c r="C121" s="33"/>
      <c r="D121" s="34"/>
      <c r="E121" s="33"/>
      <c r="F121" s="33"/>
      <c r="G121" s="34"/>
      <c r="H121" s="33"/>
      <c r="I121" s="33"/>
      <c r="J121" s="34"/>
      <c r="K121" s="33"/>
      <c r="L121" s="33"/>
      <c r="M121" s="34"/>
      <c r="N121" s="33"/>
      <c r="O121" s="33"/>
      <c r="P121" s="34"/>
      <c r="Q121" s="33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3"/>
    </row>
    <row r="122" spans="1:37" ht="12.75">
      <c r="A122" s="31"/>
      <c r="B122" s="32"/>
      <c r="C122" s="33"/>
      <c r="D122" s="34"/>
      <c r="E122" s="33"/>
      <c r="F122" s="33"/>
      <c r="G122" s="34"/>
      <c r="H122" s="33"/>
      <c r="I122" s="33"/>
      <c r="J122" s="34"/>
      <c r="K122" s="33"/>
      <c r="L122" s="33"/>
      <c r="M122" s="34"/>
      <c r="N122" s="33"/>
      <c r="O122" s="33"/>
      <c r="P122" s="34"/>
      <c r="Q122" s="33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3"/>
    </row>
    <row r="123" spans="1:37" ht="12.75">
      <c r="A123" s="31"/>
      <c r="B123" s="32"/>
      <c r="C123" s="33"/>
      <c r="D123" s="34"/>
      <c r="E123" s="33"/>
      <c r="F123" s="33"/>
      <c r="G123" s="34"/>
      <c r="H123" s="33"/>
      <c r="I123" s="33"/>
      <c r="J123" s="34"/>
      <c r="K123" s="33"/>
      <c r="L123" s="33"/>
      <c r="M123" s="34"/>
      <c r="N123" s="33"/>
      <c r="O123" s="33"/>
      <c r="P123" s="34"/>
      <c r="Q123" s="33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3"/>
    </row>
    <row r="124" spans="1:37" ht="12.75">
      <c r="A124" s="31"/>
      <c r="B124" s="32"/>
      <c r="C124" s="33"/>
      <c r="D124" s="34"/>
      <c r="E124" s="33"/>
      <c r="F124" s="33"/>
      <c r="G124" s="34"/>
      <c r="H124" s="33"/>
      <c r="I124" s="33"/>
      <c r="J124" s="34"/>
      <c r="K124" s="33"/>
      <c r="L124" s="33"/>
      <c r="M124" s="34"/>
      <c r="N124" s="33"/>
      <c r="O124" s="33"/>
      <c r="P124" s="34"/>
      <c r="Q124" s="33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3"/>
    </row>
    <row r="125" spans="1:37" ht="12.75">
      <c r="A125" s="31"/>
      <c r="B125" s="32"/>
      <c r="C125" s="33"/>
      <c r="D125" s="34"/>
      <c r="E125" s="33"/>
      <c r="F125" s="33"/>
      <c r="G125" s="34"/>
      <c r="H125" s="33"/>
      <c r="I125" s="33"/>
      <c r="J125" s="34"/>
      <c r="K125" s="33"/>
      <c r="L125" s="33"/>
      <c r="M125" s="34"/>
      <c r="N125" s="33"/>
      <c r="O125" s="33"/>
      <c r="P125" s="34"/>
      <c r="Q125" s="33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3"/>
    </row>
    <row r="126" spans="1:37" ht="12.75">
      <c r="A126" s="31"/>
      <c r="B126" s="32"/>
      <c r="C126" s="33"/>
      <c r="D126" s="34"/>
      <c r="E126" s="33"/>
      <c r="F126" s="33"/>
      <c r="G126" s="34"/>
      <c r="H126" s="33"/>
      <c r="I126" s="33"/>
      <c r="J126" s="34"/>
      <c r="K126" s="33"/>
      <c r="L126" s="33"/>
      <c r="M126" s="34"/>
      <c r="N126" s="33"/>
      <c r="O126" s="33"/>
      <c r="P126" s="34"/>
      <c r="Q126" s="33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3"/>
    </row>
    <row r="127" spans="1:37" ht="12.75">
      <c r="A127" s="31"/>
      <c r="B127" s="32"/>
      <c r="C127" s="33"/>
      <c r="D127" s="34"/>
      <c r="E127" s="33"/>
      <c r="F127" s="33"/>
      <c r="G127" s="34"/>
      <c r="H127" s="33"/>
      <c r="I127" s="33"/>
      <c r="J127" s="34"/>
      <c r="K127" s="33"/>
      <c r="L127" s="33"/>
      <c r="M127" s="34"/>
      <c r="N127" s="33"/>
      <c r="O127" s="33"/>
      <c r="P127" s="34"/>
      <c r="Q127" s="33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3"/>
    </row>
    <row r="128" spans="1:37" ht="12.75">
      <c r="A128" s="31"/>
      <c r="B128" s="32"/>
      <c r="C128" s="33"/>
      <c r="D128" s="34"/>
      <c r="E128" s="33"/>
      <c r="F128" s="33"/>
      <c r="G128" s="34"/>
      <c r="H128" s="33"/>
      <c r="I128" s="33"/>
      <c r="J128" s="34"/>
      <c r="K128" s="33"/>
      <c r="L128" s="33"/>
      <c r="M128" s="34"/>
      <c r="N128" s="33"/>
      <c r="O128" s="33"/>
      <c r="P128" s="34"/>
      <c r="Q128" s="33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3"/>
    </row>
    <row r="129" spans="1:37" ht="12.75">
      <c r="A129" s="31"/>
      <c r="B129" s="32"/>
      <c r="C129" s="33"/>
      <c r="D129" s="34"/>
      <c r="E129" s="33"/>
      <c r="F129" s="33"/>
      <c r="G129" s="34"/>
      <c r="H129" s="33"/>
      <c r="I129" s="33"/>
      <c r="J129" s="34"/>
      <c r="K129" s="33"/>
      <c r="L129" s="33"/>
      <c r="M129" s="34"/>
      <c r="N129" s="33"/>
      <c r="O129" s="33"/>
      <c r="P129" s="34"/>
      <c r="Q129" s="33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3"/>
    </row>
    <row r="130" spans="1:37" ht="12.75">
      <c r="A130" s="31"/>
      <c r="B130" s="32"/>
      <c r="C130" s="33"/>
      <c r="D130" s="34"/>
      <c r="E130" s="33"/>
      <c r="F130" s="33"/>
      <c r="G130" s="34"/>
      <c r="H130" s="33"/>
      <c r="I130" s="33"/>
      <c r="J130" s="34"/>
      <c r="K130" s="33"/>
      <c r="L130" s="33"/>
      <c r="M130" s="34"/>
      <c r="N130" s="33"/>
      <c r="O130" s="33"/>
      <c r="P130" s="34"/>
      <c r="Q130" s="33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3"/>
    </row>
    <row r="131" spans="1:37" ht="12.75">
      <c r="A131" s="31"/>
      <c r="B131" s="32"/>
      <c r="C131" s="33"/>
      <c r="D131" s="34"/>
      <c r="E131" s="33"/>
      <c r="F131" s="33"/>
      <c r="G131" s="34"/>
      <c r="H131" s="33"/>
      <c r="I131" s="33"/>
      <c r="J131" s="34"/>
      <c r="K131" s="33"/>
      <c r="L131" s="33"/>
      <c r="M131" s="34"/>
      <c r="N131" s="33"/>
      <c r="O131" s="33"/>
      <c r="P131" s="34"/>
      <c r="Q131" s="33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3"/>
    </row>
    <row r="132" spans="1:37" ht="12.75">
      <c r="A132" s="31"/>
      <c r="B132" s="32"/>
      <c r="C132" s="33"/>
      <c r="D132" s="34"/>
      <c r="E132" s="33"/>
      <c r="F132" s="33"/>
      <c r="G132" s="34"/>
      <c r="H132" s="33"/>
      <c r="I132" s="33"/>
      <c r="J132" s="34"/>
      <c r="K132" s="33"/>
      <c r="L132" s="33"/>
      <c r="M132" s="34"/>
      <c r="N132" s="33"/>
      <c r="O132" s="33"/>
      <c r="P132" s="34"/>
      <c r="Q132" s="33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3"/>
    </row>
    <row r="133" spans="1:37" ht="12.75">
      <c r="A133" s="31"/>
      <c r="B133" s="32"/>
      <c r="C133" s="33"/>
      <c r="D133" s="34"/>
      <c r="E133" s="33"/>
      <c r="F133" s="33"/>
      <c r="G133" s="34"/>
      <c r="H133" s="33"/>
      <c r="I133" s="33"/>
      <c r="J133" s="34"/>
      <c r="K133" s="33"/>
      <c r="L133" s="33"/>
      <c r="M133" s="34"/>
      <c r="N133" s="33"/>
      <c r="O133" s="33"/>
      <c r="P133" s="34"/>
      <c r="Q133" s="33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3"/>
    </row>
    <row r="134" spans="1:37" ht="12.75">
      <c r="A134" s="31"/>
      <c r="B134" s="32"/>
      <c r="C134" s="33"/>
      <c r="D134" s="34"/>
      <c r="E134" s="33"/>
      <c r="F134" s="33"/>
      <c r="G134" s="34"/>
      <c r="H134" s="33"/>
      <c r="I134" s="33"/>
      <c r="J134" s="34"/>
      <c r="K134" s="33"/>
      <c r="L134" s="33"/>
      <c r="M134" s="34"/>
      <c r="N134" s="33"/>
      <c r="O134" s="33"/>
      <c r="P134" s="34"/>
      <c r="Q134" s="33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3"/>
    </row>
    <row r="135" spans="1:37" ht="12.75">
      <c r="A135" s="31"/>
      <c r="B135" s="32"/>
      <c r="C135" s="33"/>
      <c r="D135" s="34"/>
      <c r="E135" s="33"/>
      <c r="F135" s="33"/>
      <c r="G135" s="34"/>
      <c r="H135" s="33"/>
      <c r="I135" s="33"/>
      <c r="J135" s="34"/>
      <c r="K135" s="33"/>
      <c r="L135" s="33"/>
      <c r="M135" s="34"/>
      <c r="N135" s="33"/>
      <c r="O135" s="33"/>
      <c r="P135" s="34"/>
      <c r="Q135" s="33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3"/>
    </row>
    <row r="136" spans="1:37" ht="12.75">
      <c r="A136" s="31"/>
      <c r="B136" s="32"/>
      <c r="C136" s="33"/>
      <c r="D136" s="34"/>
      <c r="E136" s="33"/>
      <c r="F136" s="33"/>
      <c r="G136" s="34"/>
      <c r="H136" s="33"/>
      <c r="I136" s="33"/>
      <c r="J136" s="34"/>
      <c r="K136" s="33"/>
      <c r="L136" s="33"/>
      <c r="M136" s="34"/>
      <c r="N136" s="33"/>
      <c r="O136" s="33"/>
      <c r="P136" s="34"/>
      <c r="Q136" s="33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3"/>
    </row>
    <row r="137" spans="1:37" ht="12.75">
      <c r="A137" s="31"/>
      <c r="B137" s="32"/>
      <c r="C137" s="33"/>
      <c r="D137" s="34"/>
      <c r="E137" s="33"/>
      <c r="F137" s="33"/>
      <c r="G137" s="34"/>
      <c r="H137" s="33"/>
      <c r="I137" s="33"/>
      <c r="J137" s="34"/>
      <c r="K137" s="33"/>
      <c r="L137" s="33"/>
      <c r="M137" s="34"/>
      <c r="N137" s="33"/>
      <c r="O137" s="33"/>
      <c r="P137" s="34"/>
      <c r="Q137" s="33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3"/>
    </row>
    <row r="138" spans="1:37" ht="12.75">
      <c r="A138" s="31"/>
      <c r="B138" s="32"/>
      <c r="C138" s="33"/>
      <c r="D138" s="34"/>
      <c r="E138" s="33"/>
      <c r="F138" s="33"/>
      <c r="G138" s="34"/>
      <c r="H138" s="33"/>
      <c r="I138" s="33"/>
      <c r="J138" s="34"/>
      <c r="K138" s="33"/>
      <c r="L138" s="33"/>
      <c r="M138" s="34"/>
      <c r="N138" s="33"/>
      <c r="O138" s="33"/>
      <c r="P138" s="34"/>
      <c r="Q138" s="33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3"/>
    </row>
    <row r="139" spans="1:37" ht="12.75">
      <c r="A139" s="31"/>
      <c r="B139" s="32"/>
      <c r="C139" s="33"/>
      <c r="D139" s="34"/>
      <c r="E139" s="33"/>
      <c r="F139" s="33"/>
      <c r="G139" s="34"/>
      <c r="H139" s="33"/>
      <c r="I139" s="33"/>
      <c r="J139" s="34"/>
      <c r="K139" s="33"/>
      <c r="L139" s="33"/>
      <c r="M139" s="34"/>
      <c r="N139" s="33"/>
      <c r="O139" s="33"/>
      <c r="P139" s="34"/>
      <c r="Q139" s="33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3"/>
    </row>
    <row r="140" spans="1:37" ht="12.75">
      <c r="A140" s="31"/>
      <c r="B140" s="32"/>
      <c r="C140" s="33"/>
      <c r="D140" s="34"/>
      <c r="E140" s="33"/>
      <c r="F140" s="33"/>
      <c r="G140" s="34"/>
      <c r="H140" s="33"/>
      <c r="I140" s="33"/>
      <c r="J140" s="34"/>
      <c r="K140" s="33"/>
      <c r="L140" s="33"/>
      <c r="M140" s="34"/>
      <c r="N140" s="33"/>
      <c r="O140" s="33"/>
      <c r="P140" s="34"/>
      <c r="Q140" s="33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3"/>
    </row>
  </sheetData>
  <sheetProtection/>
  <mergeCells count="26">
    <mergeCell ref="D3:E3"/>
    <mergeCell ref="G3:H3"/>
    <mergeCell ref="J3:K3"/>
    <mergeCell ref="M3:N3"/>
    <mergeCell ref="P3:Q3"/>
    <mergeCell ref="D4:E4"/>
    <mergeCell ref="G4:H4"/>
    <mergeCell ref="J4:K4"/>
    <mergeCell ref="M4:N4"/>
    <mergeCell ref="P4:Q4"/>
    <mergeCell ref="D5:Q5"/>
    <mergeCell ref="D66:E66"/>
    <mergeCell ref="G66:H66"/>
    <mergeCell ref="J66:K66"/>
    <mergeCell ref="M66:N66"/>
    <mergeCell ref="P66:Q66"/>
    <mergeCell ref="D67:E67"/>
    <mergeCell ref="G67:H67"/>
    <mergeCell ref="J67:K67"/>
    <mergeCell ref="M67:N67"/>
    <mergeCell ref="P67:Q67"/>
    <mergeCell ref="D68:E68"/>
    <mergeCell ref="G68:H68"/>
    <mergeCell ref="J68:K68"/>
    <mergeCell ref="M68:N68"/>
    <mergeCell ref="P68:Q68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2012-01-06T22:42:25Z</dcterms:created>
  <dcterms:modified xsi:type="dcterms:W3CDTF">2012-01-07T00:23:09Z</dcterms:modified>
  <cp:category/>
  <cp:version/>
  <cp:contentType/>
  <cp:contentStatus/>
</cp:coreProperties>
</file>