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700" windowHeight="14955" activeTab="0"/>
  </bookViews>
  <sheets>
    <sheet name="Datasheet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'Datasheet.Analysis'!$A$1:$AL$72</definedName>
  </definedNames>
  <calcPr fullCalcOnLoad="1"/>
</workbook>
</file>

<file path=xl/sharedStrings.xml><?xml version="1.0" encoding="utf-8"?>
<sst xmlns="http://schemas.openxmlformats.org/spreadsheetml/2006/main" count="89" uniqueCount="78">
  <si>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</si>
  <si>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</si>
  <si>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</si>
  <si>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</si>
  <si>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</si>
  <si>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</si>
  <si>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</si>
  <si>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</si>
  <si>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</si>
  <si>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</si>
  <si>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</si>
  <si>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</si>
  <si>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</si>
  <si>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DKA50-18</t>
  </si>
  <si>
    <t>Archer III</t>
  </si>
  <si>
    <t xml:space="preserve">Integra 8400 </t>
  </si>
  <si>
    <t xml:space="preserve"> PGI 459</t>
  </si>
  <si>
    <t>Legendairy</t>
  </si>
  <si>
    <t>WL 357HQ</t>
  </si>
  <si>
    <t>Integra 8300</t>
  </si>
  <si>
    <t>Rebound 5</t>
  </si>
  <si>
    <t>AmeriStand407TQ</t>
  </si>
  <si>
    <t>GrandStand</t>
  </si>
  <si>
    <t>PGI 424</t>
  </si>
  <si>
    <t>CW 500</t>
  </si>
  <si>
    <t>Magnum VI</t>
  </si>
  <si>
    <t>Dura 512</t>
  </si>
  <si>
    <t>FSG 505</t>
  </si>
  <si>
    <t xml:space="preserve">FSG 528SF </t>
  </si>
  <si>
    <t>Genoa</t>
  </si>
  <si>
    <t>AmeriStand444NT</t>
  </si>
  <si>
    <t>WL 325 HQ</t>
  </si>
  <si>
    <t>WL 343HQ</t>
  </si>
  <si>
    <t>MilkMaker ML</t>
  </si>
  <si>
    <t>54V09</t>
  </si>
  <si>
    <t>Everlast II</t>
  </si>
  <si>
    <t>Xtra-3</t>
  </si>
  <si>
    <t>MasterPiece</t>
  </si>
  <si>
    <t>Mountaineer 2</t>
  </si>
  <si>
    <t>FSG 408DP</t>
  </si>
  <si>
    <t>Prosementi</t>
  </si>
  <si>
    <t>ND</t>
  </si>
  <si>
    <t>Whitney</t>
  </si>
  <si>
    <t>Vernal</t>
  </si>
  <si>
    <t>Experimental Varieties</t>
  </si>
  <si>
    <t>R46Bx164</t>
  </si>
  <si>
    <t>R56BD188</t>
  </si>
  <si>
    <t>R46Bx218</t>
  </si>
  <si>
    <t>R56BD191</t>
  </si>
  <si>
    <t>R46Bx197</t>
  </si>
  <si>
    <t>R46BD201</t>
  </si>
  <si>
    <t>R46Bx165</t>
  </si>
  <si>
    <t>R46Bx160</t>
  </si>
  <si>
    <t>R46Bx777</t>
  </si>
  <si>
    <t>R56BD190</t>
  </si>
  <si>
    <t>R46Bx162</t>
  </si>
  <si>
    <t>R46Bx167</t>
  </si>
  <si>
    <t>R46Bx775</t>
  </si>
  <si>
    <t>R46Bx161</t>
  </si>
  <si>
    <t>R56BD202</t>
  </si>
  <si>
    <t>R46Bx776</t>
  </si>
  <si>
    <t>R56Bx214</t>
  </si>
  <si>
    <t xml:space="preserve">TS 4028 </t>
  </si>
  <si>
    <t>R46Bx778</t>
  </si>
  <si>
    <t>R56Bx212</t>
  </si>
  <si>
    <t>R46Bx173</t>
  </si>
  <si>
    <t>R46Bx217</t>
  </si>
  <si>
    <t>R46BD203</t>
  </si>
  <si>
    <t>R46Bx163</t>
  </si>
  <si>
    <t>R46Bx211</t>
  </si>
  <si>
    <t>R66BD108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</si>
  <si>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</si>
  <si>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</si>
  <si>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</si>
  <si>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</si>
  <si>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</si>
  <si>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</si>
  <si>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TABLE 1.  2009 YIELDS,  TULELAKE ALFALFA CULTIVAR TRIAL.  TRIAL PLANTED 7/27/07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</si>
</sst>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;@"/>
    <numFmt numFmtId="192" formatCode="0.0%"/>
    <numFmt numFmtId="193" formatCode="0.000%"/>
    <numFmt numFmtId="194" formatCode="0.00000000"/>
    <numFmt numFmtId="195" formatCode="0.00000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MS Sans Serif"/>
      <family val="0"/>
    </font>
    <font>
      <b/>
      <sz val="8"/>
      <name val="Arial"/>
      <family val="2"/>
    </font>
    <font>
      <sz val="9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0"/>
  <sheetViews>
    <sheetView tabSelected="1" workbookViewId="0" topLeftCell="A1">
      <selection activeCell="K19" sqref="K19:K20"/>
    </sheetView>
  </sheetViews>
  <sheetFormatPr defaultColWidth="9.140625" defaultRowHeight="12.75"/>
  <cols>
    <col min="1" max="1" width="15.28125" style="44" customWidth="1"/>
    <col min="2" max="2" width="4.7109375" style="45" customWidth="1"/>
    <col min="3" max="3" width="1.7109375" style="0" customWidth="1"/>
    <col min="4" max="4" width="4.7109375" style="46" customWidth="1"/>
    <col min="5" max="5" width="4.7109375" style="0" customWidth="1"/>
    <col min="6" max="6" width="1.7109375" style="0" customWidth="1"/>
    <col min="7" max="7" width="4.7109375" style="46" customWidth="1"/>
    <col min="8" max="8" width="4.7109375" style="0" customWidth="1"/>
    <col min="9" max="9" width="1.7109375" style="0" customWidth="1"/>
    <col min="10" max="10" width="4.7109375" style="46" customWidth="1"/>
    <col min="11" max="11" width="4.7109375" style="0" customWidth="1"/>
    <col min="12" max="12" width="1.7109375" style="0" customWidth="1"/>
    <col min="13" max="13" width="4.7109375" style="46" customWidth="1"/>
    <col min="14" max="14" width="4.7109375" style="0" customWidth="1"/>
    <col min="15" max="15" width="1.7109375" style="0" customWidth="1"/>
    <col min="16" max="16" width="4.7109375" style="46" customWidth="1"/>
    <col min="17" max="17" width="4.7109375" style="0" customWidth="1"/>
    <col min="18" max="24" width="1.28515625" style="47" customWidth="1"/>
    <col min="25" max="26" width="1.57421875" style="47" customWidth="1"/>
    <col min="27" max="30" width="1.28515625" style="47" customWidth="1"/>
    <col min="31" max="31" width="1.57421875" style="47" customWidth="1"/>
    <col min="32" max="37" width="1.28515625" style="47" customWidth="1"/>
    <col min="38" max="38" width="5.57421875" style="0" customWidth="1"/>
  </cols>
  <sheetData>
    <row r="1" spans="1:38" ht="12" customHeight="1">
      <c r="A1" s="1" t="s">
        <v>77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3"/>
    </row>
    <row r="2" spans="1:38" ht="12" customHeight="1" thickBot="1">
      <c r="A2" s="6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3"/>
    </row>
    <row r="3" spans="1:39" ht="12" customHeight="1" thickTop="1">
      <c r="A3" s="7"/>
      <c r="B3" s="8"/>
      <c r="C3" s="9"/>
      <c r="D3" s="10" t="s">
        <v>1</v>
      </c>
      <c r="E3" s="10"/>
      <c r="F3" s="9"/>
      <c r="G3" s="10" t="s">
        <v>2</v>
      </c>
      <c r="H3" s="10"/>
      <c r="I3" s="9"/>
      <c r="J3" s="10" t="s">
        <v>3</v>
      </c>
      <c r="K3" s="10"/>
      <c r="L3" s="9"/>
      <c r="M3" s="10" t="s">
        <v>4</v>
      </c>
      <c r="N3" s="10"/>
      <c r="O3" s="9"/>
      <c r="P3" s="10" t="s">
        <v>5</v>
      </c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8" t="s">
        <v>6</v>
      </c>
      <c r="AM3" s="12"/>
    </row>
    <row r="4" spans="1:39" ht="12" customHeight="1">
      <c r="A4" s="13"/>
      <c r="B4" s="14"/>
      <c r="C4" s="15"/>
      <c r="D4" s="16">
        <v>39616</v>
      </c>
      <c r="E4" s="17"/>
      <c r="F4" s="15"/>
      <c r="G4" s="16">
        <v>39645</v>
      </c>
      <c r="H4" s="17"/>
      <c r="I4" s="15"/>
      <c r="J4" s="16">
        <v>39671</v>
      </c>
      <c r="K4" s="17"/>
      <c r="L4" s="15"/>
      <c r="M4" s="16">
        <v>39715</v>
      </c>
      <c r="N4" s="17"/>
      <c r="O4" s="15"/>
      <c r="P4" s="17" t="s">
        <v>7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4" t="s">
        <v>8</v>
      </c>
      <c r="AM4" s="12"/>
    </row>
    <row r="5" spans="1:38" ht="12" customHeight="1">
      <c r="A5" s="19"/>
      <c r="B5" s="20" t="s">
        <v>9</v>
      </c>
      <c r="C5" s="21"/>
      <c r="D5" s="22" t="s">
        <v>10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0" t="s">
        <v>11</v>
      </c>
    </row>
    <row r="6" spans="1:38" ht="12" customHeight="1">
      <c r="A6" s="13" t="s">
        <v>12</v>
      </c>
      <c r="B6" s="24"/>
      <c r="C6" s="25"/>
      <c r="D6" s="26"/>
      <c r="E6" s="25"/>
      <c r="F6" s="25"/>
      <c r="G6" s="26"/>
      <c r="H6" s="25"/>
      <c r="I6" s="25"/>
      <c r="J6" s="26"/>
      <c r="K6" s="25"/>
      <c r="L6" s="25"/>
      <c r="M6" s="26"/>
      <c r="N6" s="25"/>
      <c r="O6" s="25"/>
      <c r="P6" s="26"/>
      <c r="Q6" s="25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5"/>
    </row>
    <row r="7" spans="1:38" ht="12" customHeight="1">
      <c r="A7" s="28" t="s">
        <v>13</v>
      </c>
      <c r="B7" s="24">
        <v>5</v>
      </c>
      <c r="C7" s="25"/>
      <c r="D7" s="29">
        <v>3.3201248458346306</v>
      </c>
      <c r="E7" s="30">
        <v>2</v>
      </c>
      <c r="F7" s="25"/>
      <c r="G7" s="29">
        <v>1.9582377248300524</v>
      </c>
      <c r="H7" s="30">
        <v>5</v>
      </c>
      <c r="I7" s="25"/>
      <c r="J7" s="29">
        <v>1.5798805567825958</v>
      </c>
      <c r="K7" s="30">
        <v>4</v>
      </c>
      <c r="L7" s="25"/>
      <c r="M7" s="29">
        <v>1.646188692972928</v>
      </c>
      <c r="N7" s="30">
        <v>2</v>
      </c>
      <c r="O7" s="25"/>
      <c r="P7" s="29">
        <v>8.504431820420207</v>
      </c>
      <c r="Q7" s="30">
        <v>1</v>
      </c>
      <c r="R7" s="27"/>
      <c r="S7" s="27" t="str">
        <f>CHAR(65)</f>
        <v>A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9">
        <v>130.53263847067726</v>
      </c>
    </row>
    <row r="8" spans="1:38" ht="12" customHeight="1">
      <c r="A8" s="28" t="s">
        <v>14</v>
      </c>
      <c r="B8" s="24">
        <v>5</v>
      </c>
      <c r="C8" s="25"/>
      <c r="D8" s="29">
        <v>3.037271969021993</v>
      </c>
      <c r="E8" s="30">
        <v>22</v>
      </c>
      <c r="F8" s="25"/>
      <c r="G8" s="29">
        <v>2.0170654819749543</v>
      </c>
      <c r="H8" s="30">
        <v>1</v>
      </c>
      <c r="I8" s="25"/>
      <c r="J8" s="29">
        <v>1.6251431972672623</v>
      </c>
      <c r="K8" s="30">
        <v>1</v>
      </c>
      <c r="L8" s="25"/>
      <c r="M8" s="29">
        <v>1.618540748210234</v>
      </c>
      <c r="N8" s="30">
        <v>6</v>
      </c>
      <c r="O8" s="25"/>
      <c r="P8" s="29">
        <v>8.298021396474443</v>
      </c>
      <c r="Q8" s="30">
        <v>2</v>
      </c>
      <c r="R8" s="27"/>
      <c r="S8" s="27" t="str">
        <f>CHAR(65)</f>
        <v>A</v>
      </c>
      <c r="T8" s="27" t="str">
        <f aca="true" t="shared" si="0" ref="T8:T16">CHAR(66)</f>
        <v>B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>
        <v>127.36449063735611</v>
      </c>
    </row>
    <row r="9" spans="1:38" ht="12" customHeight="1">
      <c r="A9" s="28" t="s">
        <v>15</v>
      </c>
      <c r="B9" s="24">
        <v>4</v>
      </c>
      <c r="C9" s="25"/>
      <c r="D9" s="29">
        <v>3.3755537258999455</v>
      </c>
      <c r="E9" s="30">
        <v>1</v>
      </c>
      <c r="F9" s="25"/>
      <c r="G9" s="29">
        <v>1.912322216105953</v>
      </c>
      <c r="H9" s="30">
        <v>12</v>
      </c>
      <c r="I9" s="25"/>
      <c r="J9" s="29">
        <v>1.4425077316115567</v>
      </c>
      <c r="K9" s="30">
        <v>30</v>
      </c>
      <c r="L9" s="25"/>
      <c r="M9" s="29">
        <v>1.5629599629920246</v>
      </c>
      <c r="N9" s="30">
        <v>13</v>
      </c>
      <c r="O9" s="25"/>
      <c r="P9" s="29">
        <v>8.293343636609478</v>
      </c>
      <c r="Q9" s="30">
        <v>3</v>
      </c>
      <c r="R9" s="27"/>
      <c r="S9" s="27" t="str">
        <f>CHAR(65)</f>
        <v>A</v>
      </c>
      <c r="T9" s="27" t="str">
        <f t="shared" si="0"/>
        <v>B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9">
        <v>127.29269273830776</v>
      </c>
    </row>
    <row r="10" spans="1:38" ht="12" customHeight="1">
      <c r="A10" s="28" t="s">
        <v>16</v>
      </c>
      <c r="B10" s="24">
        <v>4</v>
      </c>
      <c r="C10" s="25"/>
      <c r="D10" s="29">
        <v>3.102646332368465</v>
      </c>
      <c r="E10" s="30">
        <v>15</v>
      </c>
      <c r="F10" s="25"/>
      <c r="G10" s="29">
        <v>1.991099492089584</v>
      </c>
      <c r="H10" s="30">
        <v>2</v>
      </c>
      <c r="I10" s="25"/>
      <c r="J10" s="29">
        <v>1.6020815742058772</v>
      </c>
      <c r="K10" s="30">
        <v>3</v>
      </c>
      <c r="L10" s="25"/>
      <c r="M10" s="29">
        <v>1.5610467682769316</v>
      </c>
      <c r="N10" s="30">
        <v>14</v>
      </c>
      <c r="O10" s="25"/>
      <c r="P10" s="29">
        <v>8.256874166940857</v>
      </c>
      <c r="Q10" s="30">
        <v>4</v>
      </c>
      <c r="R10" s="27"/>
      <c r="S10" s="27" t="str">
        <f>CHAR(65)</f>
        <v>A</v>
      </c>
      <c r="T10" s="27" t="str">
        <f t="shared" si="0"/>
        <v>B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9">
        <v>126.73293093411047</v>
      </c>
    </row>
    <row r="11" spans="1:38" ht="12" customHeight="1">
      <c r="A11" s="28" t="s">
        <v>17</v>
      </c>
      <c r="B11" s="24">
        <v>3</v>
      </c>
      <c r="C11" s="25"/>
      <c r="D11" s="29">
        <v>3.1117274991717125</v>
      </c>
      <c r="E11" s="30">
        <v>13</v>
      </c>
      <c r="F11" s="25"/>
      <c r="G11" s="29">
        <v>1.9779984496446308</v>
      </c>
      <c r="H11" s="30">
        <v>4</v>
      </c>
      <c r="I11" s="25"/>
      <c r="J11" s="29">
        <v>1.4965271557801378</v>
      </c>
      <c r="K11" s="30">
        <v>15</v>
      </c>
      <c r="L11" s="25"/>
      <c r="M11" s="29">
        <v>1.4994261436828442</v>
      </c>
      <c r="N11" s="30">
        <v>29</v>
      </c>
      <c r="O11" s="25"/>
      <c r="P11" s="29">
        <v>8.085679248279325</v>
      </c>
      <c r="Q11" s="30">
        <v>5</v>
      </c>
      <c r="R11" s="27"/>
      <c r="S11" s="27"/>
      <c r="T11" s="27" t="str">
        <f t="shared" si="0"/>
        <v>B</v>
      </c>
      <c r="U11" s="27" t="str">
        <f aca="true" t="shared" si="1" ref="U11:U25">CHAR(67)</f>
        <v>C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9">
        <v>124.10529808367052</v>
      </c>
    </row>
    <row r="12" spans="1:38" ht="12" customHeight="1">
      <c r="A12" s="28" t="s">
        <v>18</v>
      </c>
      <c r="B12" s="24">
        <v>5</v>
      </c>
      <c r="C12" s="25"/>
      <c r="D12" s="29">
        <v>3.2077291372631813</v>
      </c>
      <c r="E12" s="30">
        <v>6</v>
      </c>
      <c r="F12" s="25"/>
      <c r="G12" s="29">
        <v>1.8360277137068237</v>
      </c>
      <c r="H12" s="30">
        <v>24</v>
      </c>
      <c r="I12" s="25"/>
      <c r="J12" s="29">
        <v>1.4753660135148523</v>
      </c>
      <c r="K12" s="30">
        <v>21</v>
      </c>
      <c r="L12" s="25"/>
      <c r="M12" s="29">
        <v>1.5578163781995327</v>
      </c>
      <c r="N12" s="30">
        <v>16</v>
      </c>
      <c r="O12" s="25"/>
      <c r="P12" s="29">
        <v>8.07693924268439</v>
      </c>
      <c r="Q12" s="30">
        <v>6</v>
      </c>
      <c r="R12" s="27"/>
      <c r="S12" s="27"/>
      <c r="T12" s="27" t="str">
        <f t="shared" si="0"/>
        <v>B</v>
      </c>
      <c r="U12" s="27" t="str">
        <f t="shared" si="1"/>
        <v>C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9">
        <v>123.97114967556453</v>
      </c>
    </row>
    <row r="13" spans="1:38" ht="12" customHeight="1">
      <c r="A13" s="28" t="s">
        <v>19</v>
      </c>
      <c r="B13" s="24">
        <v>3</v>
      </c>
      <c r="C13" s="25"/>
      <c r="D13" s="29">
        <v>3.2292580467479155</v>
      </c>
      <c r="E13" s="30">
        <v>5</v>
      </c>
      <c r="F13" s="25"/>
      <c r="G13" s="29">
        <v>1.8184472846885549</v>
      </c>
      <c r="H13" s="30">
        <v>29</v>
      </c>
      <c r="I13" s="25"/>
      <c r="J13" s="29">
        <v>1.5452763956532887</v>
      </c>
      <c r="K13" s="30">
        <v>7</v>
      </c>
      <c r="L13" s="25"/>
      <c r="M13" s="29">
        <v>1.4732519752798752</v>
      </c>
      <c r="N13" s="30">
        <v>35</v>
      </c>
      <c r="O13" s="25"/>
      <c r="P13" s="29">
        <v>8.066233702369633</v>
      </c>
      <c r="Q13" s="30">
        <v>7</v>
      </c>
      <c r="R13" s="27"/>
      <c r="S13" s="27"/>
      <c r="T13" s="27" t="str">
        <f t="shared" si="0"/>
        <v>B</v>
      </c>
      <c r="U13" s="27" t="str">
        <f t="shared" si="1"/>
        <v>C</v>
      </c>
      <c r="V13" s="27" t="str">
        <f aca="true" t="shared" si="2" ref="V13:V25">CHAR(68)</f>
        <v>D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9">
        <v>123.80683271082809</v>
      </c>
    </row>
    <row r="14" spans="1:38" ht="12" customHeight="1">
      <c r="A14" s="28" t="s">
        <v>20</v>
      </c>
      <c r="B14" s="24">
        <v>4</v>
      </c>
      <c r="C14" s="25"/>
      <c r="D14" s="29">
        <v>3.3044690721193732</v>
      </c>
      <c r="E14" s="30">
        <v>3</v>
      </c>
      <c r="F14" s="25"/>
      <c r="G14" s="29">
        <v>1.7997359812839506</v>
      </c>
      <c r="H14" s="30">
        <v>32</v>
      </c>
      <c r="I14" s="25"/>
      <c r="J14" s="29">
        <v>1.4579162769364509</v>
      </c>
      <c r="K14" s="30">
        <v>25</v>
      </c>
      <c r="L14" s="25"/>
      <c r="M14" s="29">
        <v>1.4678126107869303</v>
      </c>
      <c r="N14" s="30">
        <v>36</v>
      </c>
      <c r="O14" s="25"/>
      <c r="P14" s="29">
        <v>8.029933941126703</v>
      </c>
      <c r="Q14" s="30">
        <v>8</v>
      </c>
      <c r="R14" s="27"/>
      <c r="S14" s="27"/>
      <c r="T14" s="27" t="str">
        <f t="shared" si="0"/>
        <v>B</v>
      </c>
      <c r="U14" s="27" t="str">
        <f t="shared" si="1"/>
        <v>C</v>
      </c>
      <c r="V14" s="27" t="str">
        <f t="shared" si="2"/>
        <v>D</v>
      </c>
      <c r="W14" s="27" t="str">
        <f aca="true" t="shared" si="3" ref="W14:W26">CHAR(69)</f>
        <v>E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9">
        <v>123.24967572363019</v>
      </c>
    </row>
    <row r="15" spans="1:38" ht="12" customHeight="1">
      <c r="A15" s="28" t="s">
        <v>21</v>
      </c>
      <c r="B15" s="24">
        <v>4</v>
      </c>
      <c r="C15" s="25"/>
      <c r="D15" s="29">
        <v>3.091140114222852</v>
      </c>
      <c r="E15" s="30">
        <v>17</v>
      </c>
      <c r="F15" s="25"/>
      <c r="G15" s="29">
        <v>1.8702517846962716</v>
      </c>
      <c r="H15" s="30">
        <v>15</v>
      </c>
      <c r="I15" s="25"/>
      <c r="J15" s="29">
        <v>1.5312772277698534</v>
      </c>
      <c r="K15" s="30">
        <v>10</v>
      </c>
      <c r="L15" s="25"/>
      <c r="M15" s="29">
        <v>1.5238449575256388</v>
      </c>
      <c r="N15" s="30">
        <v>23</v>
      </c>
      <c r="O15" s="25"/>
      <c r="P15" s="29">
        <v>8.016514084214617</v>
      </c>
      <c r="Q15" s="30">
        <v>9</v>
      </c>
      <c r="R15" s="27"/>
      <c r="S15" s="27"/>
      <c r="T15" s="27" t="str">
        <f t="shared" si="0"/>
        <v>B</v>
      </c>
      <c r="U15" s="27" t="str">
        <f t="shared" si="1"/>
        <v>C</v>
      </c>
      <c r="V15" s="27" t="str">
        <f t="shared" si="2"/>
        <v>D</v>
      </c>
      <c r="W15" s="27" t="str">
        <f t="shared" si="3"/>
        <v>E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>
        <v>123.04369731523994</v>
      </c>
    </row>
    <row r="16" spans="1:38" ht="12" customHeight="1">
      <c r="A16" s="28" t="s">
        <v>22</v>
      </c>
      <c r="B16" s="24">
        <v>4</v>
      </c>
      <c r="C16" s="25"/>
      <c r="D16" s="29">
        <v>3.1107138809105086</v>
      </c>
      <c r="E16" s="30">
        <v>14</v>
      </c>
      <c r="F16" s="25"/>
      <c r="G16" s="29">
        <v>1.8610892425326484</v>
      </c>
      <c r="H16" s="30">
        <v>17</v>
      </c>
      <c r="I16" s="25"/>
      <c r="J16" s="29">
        <v>1.4921620419952586</v>
      </c>
      <c r="K16" s="30">
        <v>18</v>
      </c>
      <c r="L16" s="25"/>
      <c r="M16" s="29">
        <v>1.518942252543067</v>
      </c>
      <c r="N16" s="30">
        <v>25</v>
      </c>
      <c r="O16" s="25"/>
      <c r="P16" s="29">
        <v>7.982907417981482</v>
      </c>
      <c r="Q16" s="30">
        <v>10</v>
      </c>
      <c r="R16" s="27"/>
      <c r="S16" s="27"/>
      <c r="T16" s="27" t="str">
        <f t="shared" si="0"/>
        <v>B</v>
      </c>
      <c r="U16" s="27" t="str">
        <f t="shared" si="1"/>
        <v>C</v>
      </c>
      <c r="V16" s="27" t="str">
        <f t="shared" si="2"/>
        <v>D</v>
      </c>
      <c r="W16" s="27" t="str">
        <f t="shared" si="3"/>
        <v>E</v>
      </c>
      <c r="X16" s="27" t="str">
        <f aca="true" t="shared" si="4" ref="X16:X26">CHAR(70)</f>
        <v>F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9">
        <v>122.52787604625391</v>
      </c>
    </row>
    <row r="17" spans="1:38" ht="12" customHeight="1">
      <c r="A17" s="28" t="s">
        <v>23</v>
      </c>
      <c r="B17" s="24">
        <v>4</v>
      </c>
      <c r="C17" s="25"/>
      <c r="D17" s="29">
        <v>3.1459077804418962</v>
      </c>
      <c r="E17" s="30">
        <v>10</v>
      </c>
      <c r="F17" s="25"/>
      <c r="G17" s="29">
        <v>1.8111958604783496</v>
      </c>
      <c r="H17" s="30">
        <v>31</v>
      </c>
      <c r="I17" s="25"/>
      <c r="J17" s="29">
        <v>1.4069938186463566</v>
      </c>
      <c r="K17" s="30">
        <v>36</v>
      </c>
      <c r="L17" s="25"/>
      <c r="M17" s="29">
        <v>1.5094229006958044</v>
      </c>
      <c r="N17" s="30">
        <v>26</v>
      </c>
      <c r="O17" s="25"/>
      <c r="P17" s="29">
        <v>7.873520360262407</v>
      </c>
      <c r="Q17" s="30">
        <v>13</v>
      </c>
      <c r="R17" s="27"/>
      <c r="S17" s="27"/>
      <c r="T17" s="27"/>
      <c r="U17" s="27" t="str">
        <f t="shared" si="1"/>
        <v>C</v>
      </c>
      <c r="V17" s="27" t="str">
        <f t="shared" si="2"/>
        <v>D</v>
      </c>
      <c r="W17" s="27" t="str">
        <f t="shared" si="3"/>
        <v>E</v>
      </c>
      <c r="X17" s="27" t="str">
        <f t="shared" si="4"/>
        <v>F</v>
      </c>
      <c r="Y17" s="27" t="str">
        <f aca="true" t="shared" si="5" ref="Y17:Y26">CHAR(71)</f>
        <v>G</v>
      </c>
      <c r="Z17" s="27" t="str">
        <f aca="true" t="shared" si="6" ref="Z17:Z29">CHAR(72)</f>
        <v>H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9">
        <v>120.848918349829</v>
      </c>
    </row>
    <row r="18" spans="1:38" ht="12" customHeight="1">
      <c r="A18" s="28" t="s">
        <v>24</v>
      </c>
      <c r="B18" s="24">
        <v>5</v>
      </c>
      <c r="C18" s="25"/>
      <c r="D18" s="29">
        <v>2.916963380411281</v>
      </c>
      <c r="E18" s="30">
        <v>34</v>
      </c>
      <c r="F18" s="25"/>
      <c r="G18" s="29">
        <v>1.8164744280782088</v>
      </c>
      <c r="H18" s="30">
        <v>30</v>
      </c>
      <c r="I18" s="25"/>
      <c r="J18" s="29">
        <v>1.4956994933918115</v>
      </c>
      <c r="K18" s="30">
        <v>16</v>
      </c>
      <c r="L18" s="25"/>
      <c r="M18" s="29">
        <v>1.6253568440251294</v>
      </c>
      <c r="N18" s="30">
        <v>5</v>
      </c>
      <c r="O18" s="25"/>
      <c r="P18" s="29">
        <v>7.854494145906432</v>
      </c>
      <c r="Q18" s="30">
        <v>14</v>
      </c>
      <c r="R18" s="27"/>
      <c r="S18" s="27"/>
      <c r="T18" s="27"/>
      <c r="U18" s="27" t="str">
        <f t="shared" si="1"/>
        <v>C</v>
      </c>
      <c r="V18" s="27" t="str">
        <f t="shared" si="2"/>
        <v>D</v>
      </c>
      <c r="W18" s="27" t="str">
        <f t="shared" si="3"/>
        <v>E</v>
      </c>
      <c r="X18" s="27" t="str">
        <f t="shared" si="4"/>
        <v>F</v>
      </c>
      <c r="Y18" s="27" t="str">
        <f t="shared" si="5"/>
        <v>G</v>
      </c>
      <c r="Z18" s="27" t="str">
        <f t="shared" si="6"/>
        <v>H</v>
      </c>
      <c r="AA18" s="27" t="str">
        <f aca="true" t="shared" si="7" ref="AA18:AA29">CHAR(73)</f>
        <v>I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9">
        <v>120.55688920403342</v>
      </c>
    </row>
    <row r="19" spans="1:38" ht="12" customHeight="1">
      <c r="A19" s="28" t="s">
        <v>25</v>
      </c>
      <c r="B19" s="24">
        <v>4</v>
      </c>
      <c r="C19" s="25"/>
      <c r="D19" s="29">
        <v>3.0941147258896518</v>
      </c>
      <c r="E19" s="30">
        <v>16</v>
      </c>
      <c r="F19" s="25"/>
      <c r="G19" s="29">
        <v>1.8441553634853602</v>
      </c>
      <c r="H19" s="30">
        <v>21</v>
      </c>
      <c r="I19" s="25"/>
      <c r="J19" s="29">
        <v>1.373789355544082</v>
      </c>
      <c r="K19" s="30">
        <v>46</v>
      </c>
      <c r="L19" s="25"/>
      <c r="M19" s="29">
        <v>1.5072362953650056</v>
      </c>
      <c r="N19" s="30">
        <v>27</v>
      </c>
      <c r="O19" s="25"/>
      <c r="P19" s="29">
        <v>7.819295740284099</v>
      </c>
      <c r="Q19" s="30">
        <v>18</v>
      </c>
      <c r="R19" s="27"/>
      <c r="S19" s="27"/>
      <c r="T19" s="27"/>
      <c r="U19" s="27" t="str">
        <f t="shared" si="1"/>
        <v>C</v>
      </c>
      <c r="V19" s="27" t="str">
        <f t="shared" si="2"/>
        <v>D</v>
      </c>
      <c r="W19" s="27" t="str">
        <f t="shared" si="3"/>
        <v>E</v>
      </c>
      <c r="X19" s="27" t="str">
        <f t="shared" si="4"/>
        <v>F</v>
      </c>
      <c r="Y19" s="27" t="str">
        <f t="shared" si="5"/>
        <v>G</v>
      </c>
      <c r="Z19" s="27" t="str">
        <f t="shared" si="6"/>
        <v>H</v>
      </c>
      <c r="AA19" s="27" t="str">
        <f t="shared" si="7"/>
        <v>I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9">
        <v>120.0166366800715</v>
      </c>
    </row>
    <row r="20" spans="1:38" ht="12" customHeight="1">
      <c r="A20" s="28" t="s">
        <v>26</v>
      </c>
      <c r="B20" s="24">
        <v>5</v>
      </c>
      <c r="C20" s="25"/>
      <c r="D20" s="29">
        <v>2.941969922225637</v>
      </c>
      <c r="E20" s="30">
        <v>32</v>
      </c>
      <c r="F20" s="25"/>
      <c r="G20" s="29">
        <v>1.7991972361411026</v>
      </c>
      <c r="H20" s="30">
        <v>33</v>
      </c>
      <c r="I20" s="25"/>
      <c r="J20" s="29">
        <v>1.418540104025205</v>
      </c>
      <c r="K20" s="30">
        <v>34</v>
      </c>
      <c r="L20" s="25"/>
      <c r="M20" s="29">
        <v>1.6006218281016953</v>
      </c>
      <c r="N20" s="30">
        <v>8</v>
      </c>
      <c r="O20" s="25"/>
      <c r="P20" s="29">
        <v>7.76032909049364</v>
      </c>
      <c r="Q20" s="30">
        <v>21</v>
      </c>
      <c r="R20" s="27"/>
      <c r="S20" s="27"/>
      <c r="T20" s="27"/>
      <c r="U20" s="27" t="str">
        <f t="shared" si="1"/>
        <v>C</v>
      </c>
      <c r="V20" s="27" t="str">
        <f t="shared" si="2"/>
        <v>D</v>
      </c>
      <c r="W20" s="27" t="str">
        <f t="shared" si="3"/>
        <v>E</v>
      </c>
      <c r="X20" s="27" t="str">
        <f t="shared" si="4"/>
        <v>F</v>
      </c>
      <c r="Y20" s="27" t="str">
        <f t="shared" si="5"/>
        <v>G</v>
      </c>
      <c r="Z20" s="27" t="str">
        <f t="shared" si="6"/>
        <v>H</v>
      </c>
      <c r="AA20" s="27" t="str">
        <f t="shared" si="7"/>
        <v>I</v>
      </c>
      <c r="AB20" s="27" t="str">
        <f aca="true" t="shared" si="8" ref="AB20:AB30">CHAR(74)</f>
        <v>J</v>
      </c>
      <c r="AC20" s="27" t="str">
        <f aca="true" t="shared" si="9" ref="AC20:AC30">CHAR(75)</f>
        <v>K</v>
      </c>
      <c r="AD20" s="27" t="str">
        <f aca="true" t="shared" si="10" ref="AD20:AD31">CHAR(76)</f>
        <v>L</v>
      </c>
      <c r="AE20" s="27"/>
      <c r="AF20" s="27"/>
      <c r="AG20" s="27"/>
      <c r="AH20" s="27"/>
      <c r="AI20" s="27"/>
      <c r="AJ20" s="27"/>
      <c r="AK20" s="27"/>
      <c r="AL20" s="29">
        <v>119.11157064609571</v>
      </c>
    </row>
    <row r="21" spans="1:38" ht="12" customHeight="1">
      <c r="A21" s="28" t="s">
        <v>27</v>
      </c>
      <c r="B21" s="24">
        <v>5</v>
      </c>
      <c r="C21" s="25"/>
      <c r="D21" s="29">
        <v>2.9584534191318275</v>
      </c>
      <c r="E21" s="30">
        <v>29</v>
      </c>
      <c r="F21" s="25"/>
      <c r="G21" s="29">
        <v>1.8221026105695457</v>
      </c>
      <c r="H21" s="30">
        <v>27</v>
      </c>
      <c r="I21" s="25"/>
      <c r="J21" s="29">
        <v>1.450378713458173</v>
      </c>
      <c r="K21" s="30">
        <v>27</v>
      </c>
      <c r="L21" s="25"/>
      <c r="M21" s="29">
        <v>1.5190269914395054</v>
      </c>
      <c r="N21" s="30">
        <v>24</v>
      </c>
      <c r="O21" s="25"/>
      <c r="P21" s="29">
        <v>7.749961734599053</v>
      </c>
      <c r="Q21" s="30">
        <v>25</v>
      </c>
      <c r="R21" s="27"/>
      <c r="S21" s="27"/>
      <c r="T21" s="27"/>
      <c r="U21" s="27" t="str">
        <f t="shared" si="1"/>
        <v>C</v>
      </c>
      <c r="V21" s="27" t="str">
        <f t="shared" si="2"/>
        <v>D</v>
      </c>
      <c r="W21" s="27" t="str">
        <f t="shared" si="3"/>
        <v>E</v>
      </c>
      <c r="X21" s="27" t="str">
        <f t="shared" si="4"/>
        <v>F</v>
      </c>
      <c r="Y21" s="27" t="str">
        <f t="shared" si="5"/>
        <v>G</v>
      </c>
      <c r="Z21" s="27" t="str">
        <f t="shared" si="6"/>
        <v>H</v>
      </c>
      <c r="AA21" s="27" t="str">
        <f t="shared" si="7"/>
        <v>I</v>
      </c>
      <c r="AB21" s="27" t="str">
        <f t="shared" si="8"/>
        <v>J</v>
      </c>
      <c r="AC21" s="27" t="str">
        <f t="shared" si="9"/>
        <v>K</v>
      </c>
      <c r="AD21" s="27" t="str">
        <f t="shared" si="10"/>
        <v>L</v>
      </c>
      <c r="AE21" s="27"/>
      <c r="AF21" s="27"/>
      <c r="AG21" s="27"/>
      <c r="AH21" s="27"/>
      <c r="AI21" s="27"/>
      <c r="AJ21" s="27"/>
      <c r="AK21" s="27"/>
      <c r="AL21" s="29">
        <v>118.95244439904467</v>
      </c>
    </row>
    <row r="22" spans="1:38" ht="12" customHeight="1">
      <c r="A22" s="28" t="s">
        <v>28</v>
      </c>
      <c r="B22" s="24">
        <v>5</v>
      </c>
      <c r="C22" s="25"/>
      <c r="D22" s="29">
        <v>2.849949003701114</v>
      </c>
      <c r="E22" s="30">
        <v>43</v>
      </c>
      <c r="F22" s="25"/>
      <c r="G22" s="29">
        <v>1.7528829172375713</v>
      </c>
      <c r="H22" s="30">
        <v>39</v>
      </c>
      <c r="I22" s="25"/>
      <c r="J22" s="29">
        <v>1.5008821025846686</v>
      </c>
      <c r="K22" s="30">
        <v>14</v>
      </c>
      <c r="L22" s="25"/>
      <c r="M22" s="29">
        <v>1.634121823965934</v>
      </c>
      <c r="N22" s="30">
        <v>4</v>
      </c>
      <c r="O22" s="25"/>
      <c r="P22" s="29">
        <v>7.737835847489288</v>
      </c>
      <c r="Q22" s="30">
        <v>26</v>
      </c>
      <c r="R22" s="27"/>
      <c r="S22" s="27"/>
      <c r="T22" s="27"/>
      <c r="U22" s="27" t="str">
        <f t="shared" si="1"/>
        <v>C</v>
      </c>
      <c r="V22" s="27" t="str">
        <f t="shared" si="2"/>
        <v>D</v>
      </c>
      <c r="W22" s="27" t="str">
        <f t="shared" si="3"/>
        <v>E</v>
      </c>
      <c r="X22" s="27" t="str">
        <f t="shared" si="4"/>
        <v>F</v>
      </c>
      <c r="Y22" s="27" t="str">
        <f t="shared" si="5"/>
        <v>G</v>
      </c>
      <c r="Z22" s="27" t="str">
        <f t="shared" si="6"/>
        <v>H</v>
      </c>
      <c r="AA22" s="27" t="str">
        <f t="shared" si="7"/>
        <v>I</v>
      </c>
      <c r="AB22" s="27" t="str">
        <f t="shared" si="8"/>
        <v>J</v>
      </c>
      <c r="AC22" s="27" t="str">
        <f t="shared" si="9"/>
        <v>K</v>
      </c>
      <c r="AD22" s="27" t="str">
        <f t="shared" si="10"/>
        <v>L</v>
      </c>
      <c r="AE22" s="27"/>
      <c r="AF22" s="27"/>
      <c r="AG22" s="27"/>
      <c r="AH22" s="27"/>
      <c r="AI22" s="27"/>
      <c r="AJ22" s="27"/>
      <c r="AK22" s="27"/>
      <c r="AL22" s="29">
        <v>118.76632684626065</v>
      </c>
    </row>
    <row r="23" spans="1:38" ht="12" customHeight="1">
      <c r="A23" s="28" t="s">
        <v>29</v>
      </c>
      <c r="B23" s="24">
        <v>4</v>
      </c>
      <c r="C23" s="25"/>
      <c r="D23" s="29">
        <v>3.0379502115535804</v>
      </c>
      <c r="E23" s="30">
        <v>21</v>
      </c>
      <c r="F23" s="25"/>
      <c r="G23" s="29">
        <v>1.8209114748894293</v>
      </c>
      <c r="H23" s="30">
        <v>28</v>
      </c>
      <c r="I23" s="25"/>
      <c r="J23" s="29">
        <v>1.4178648052316851</v>
      </c>
      <c r="K23" s="30">
        <v>35</v>
      </c>
      <c r="L23" s="25"/>
      <c r="M23" s="29">
        <v>1.4580874914598083</v>
      </c>
      <c r="N23" s="30">
        <v>40</v>
      </c>
      <c r="O23" s="25"/>
      <c r="P23" s="29">
        <v>7.734813983134503</v>
      </c>
      <c r="Q23" s="30">
        <v>27</v>
      </c>
      <c r="R23" s="27"/>
      <c r="S23" s="27"/>
      <c r="T23" s="27"/>
      <c r="U23" s="27" t="str">
        <f t="shared" si="1"/>
        <v>C</v>
      </c>
      <c r="V23" s="27" t="str">
        <f t="shared" si="2"/>
        <v>D</v>
      </c>
      <c r="W23" s="27" t="str">
        <f t="shared" si="3"/>
        <v>E</v>
      </c>
      <c r="X23" s="27" t="str">
        <f t="shared" si="4"/>
        <v>F</v>
      </c>
      <c r="Y23" s="27" t="str">
        <f t="shared" si="5"/>
        <v>G</v>
      </c>
      <c r="Z23" s="27" t="str">
        <f t="shared" si="6"/>
        <v>H</v>
      </c>
      <c r="AA23" s="27" t="str">
        <f t="shared" si="7"/>
        <v>I</v>
      </c>
      <c r="AB23" s="27" t="str">
        <f t="shared" si="8"/>
        <v>J</v>
      </c>
      <c r="AC23" s="27" t="str">
        <f t="shared" si="9"/>
        <v>K</v>
      </c>
      <c r="AD23" s="27" t="str">
        <f t="shared" si="10"/>
        <v>L</v>
      </c>
      <c r="AE23" s="27"/>
      <c r="AF23" s="27"/>
      <c r="AG23" s="27"/>
      <c r="AH23" s="27"/>
      <c r="AI23" s="27"/>
      <c r="AJ23" s="27"/>
      <c r="AK23" s="27"/>
      <c r="AL23" s="29">
        <v>118.7199449202649</v>
      </c>
    </row>
    <row r="24" spans="1:38" ht="12" customHeight="1">
      <c r="A24" s="28" t="s">
        <v>30</v>
      </c>
      <c r="B24" s="24">
        <v>4</v>
      </c>
      <c r="C24" s="25"/>
      <c r="D24" s="29">
        <v>3.074944371288048</v>
      </c>
      <c r="E24" s="30">
        <v>18</v>
      </c>
      <c r="F24" s="25"/>
      <c r="G24" s="29">
        <v>1.692119066362142</v>
      </c>
      <c r="H24" s="30">
        <v>50</v>
      </c>
      <c r="I24" s="25"/>
      <c r="J24" s="29">
        <v>1.4323807312292471</v>
      </c>
      <c r="K24" s="30">
        <v>31</v>
      </c>
      <c r="L24" s="25"/>
      <c r="M24" s="29">
        <v>1.5262232620229312</v>
      </c>
      <c r="N24" s="30">
        <v>22</v>
      </c>
      <c r="O24" s="25"/>
      <c r="P24" s="29">
        <v>7.725667430902369</v>
      </c>
      <c r="Q24" s="30">
        <v>31</v>
      </c>
      <c r="R24" s="27"/>
      <c r="S24" s="27"/>
      <c r="T24" s="27"/>
      <c r="U24" s="27" t="str">
        <f t="shared" si="1"/>
        <v>C</v>
      </c>
      <c r="V24" s="27" t="str">
        <f t="shared" si="2"/>
        <v>D</v>
      </c>
      <c r="W24" s="27" t="str">
        <f t="shared" si="3"/>
        <v>E</v>
      </c>
      <c r="X24" s="27" t="str">
        <f t="shared" si="4"/>
        <v>F</v>
      </c>
      <c r="Y24" s="27" t="str">
        <f t="shared" si="5"/>
        <v>G</v>
      </c>
      <c r="Z24" s="27" t="str">
        <f t="shared" si="6"/>
        <v>H</v>
      </c>
      <c r="AA24" s="27" t="str">
        <f t="shared" si="7"/>
        <v>I</v>
      </c>
      <c r="AB24" s="27" t="str">
        <f t="shared" si="8"/>
        <v>J</v>
      </c>
      <c r="AC24" s="27" t="str">
        <f t="shared" si="9"/>
        <v>K</v>
      </c>
      <c r="AD24" s="27" t="str">
        <f t="shared" si="10"/>
        <v>L</v>
      </c>
      <c r="AE24" s="27"/>
      <c r="AF24" s="27"/>
      <c r="AG24" s="27"/>
      <c r="AH24" s="27"/>
      <c r="AI24" s="27"/>
      <c r="AJ24" s="27"/>
      <c r="AK24" s="27"/>
      <c r="AL24" s="29">
        <v>118.57955651796112</v>
      </c>
    </row>
    <row r="25" spans="1:38" ht="12" customHeight="1">
      <c r="A25" s="28" t="s">
        <v>31</v>
      </c>
      <c r="B25" s="24">
        <v>4</v>
      </c>
      <c r="C25" s="25"/>
      <c r="D25" s="29">
        <v>3.1679497792760047</v>
      </c>
      <c r="E25" s="30">
        <v>9</v>
      </c>
      <c r="F25" s="25"/>
      <c r="G25" s="29">
        <v>1.7367861589614222</v>
      </c>
      <c r="H25" s="30">
        <v>44</v>
      </c>
      <c r="I25" s="25"/>
      <c r="J25" s="29">
        <v>1.3960351185043753</v>
      </c>
      <c r="K25" s="30">
        <v>40</v>
      </c>
      <c r="L25" s="25"/>
      <c r="M25" s="29">
        <v>1.4199259165145297</v>
      </c>
      <c r="N25" s="30">
        <v>48</v>
      </c>
      <c r="O25" s="25"/>
      <c r="P25" s="29">
        <v>7.720696973256333</v>
      </c>
      <c r="Q25" s="30">
        <v>32</v>
      </c>
      <c r="R25" s="27"/>
      <c r="S25" s="27"/>
      <c r="T25" s="27"/>
      <c r="U25" s="27" t="str">
        <f t="shared" si="1"/>
        <v>C</v>
      </c>
      <c r="V25" s="27" t="str">
        <f t="shared" si="2"/>
        <v>D</v>
      </c>
      <c r="W25" s="27" t="str">
        <f t="shared" si="3"/>
        <v>E</v>
      </c>
      <c r="X25" s="27" t="str">
        <f t="shared" si="4"/>
        <v>F</v>
      </c>
      <c r="Y25" s="27" t="str">
        <f t="shared" si="5"/>
        <v>G</v>
      </c>
      <c r="Z25" s="27" t="str">
        <f t="shared" si="6"/>
        <v>H</v>
      </c>
      <c r="AA25" s="27" t="str">
        <f t="shared" si="7"/>
        <v>I</v>
      </c>
      <c r="AB25" s="27" t="str">
        <f t="shared" si="8"/>
        <v>J</v>
      </c>
      <c r="AC25" s="27" t="str">
        <f t="shared" si="9"/>
        <v>K</v>
      </c>
      <c r="AD25" s="27" t="str">
        <f t="shared" si="10"/>
        <v>L</v>
      </c>
      <c r="AE25" s="27"/>
      <c r="AF25" s="27"/>
      <c r="AG25" s="27"/>
      <c r="AH25" s="27"/>
      <c r="AI25" s="27"/>
      <c r="AJ25" s="27"/>
      <c r="AK25" s="27"/>
      <c r="AL25" s="29">
        <v>118.50326606556594</v>
      </c>
    </row>
    <row r="26" spans="1:38" ht="12" customHeight="1">
      <c r="A26" s="28" t="s">
        <v>32</v>
      </c>
      <c r="B26" s="24">
        <v>4</v>
      </c>
      <c r="C26" s="25"/>
      <c r="D26" s="29">
        <v>3.059716576427444</v>
      </c>
      <c r="E26" s="30">
        <v>20</v>
      </c>
      <c r="F26" s="25"/>
      <c r="G26" s="29">
        <v>1.7943845347094372</v>
      </c>
      <c r="H26" s="30">
        <v>34</v>
      </c>
      <c r="I26" s="25"/>
      <c r="J26" s="29">
        <v>1.4052989591183096</v>
      </c>
      <c r="K26" s="30">
        <v>37</v>
      </c>
      <c r="L26" s="25"/>
      <c r="M26" s="29">
        <v>1.4144951916525226</v>
      </c>
      <c r="N26" s="30">
        <v>50</v>
      </c>
      <c r="O26" s="25"/>
      <c r="P26" s="29">
        <v>7.673895261907714</v>
      </c>
      <c r="Q26" s="30">
        <v>34</v>
      </c>
      <c r="R26" s="27"/>
      <c r="S26" s="27"/>
      <c r="T26" s="27"/>
      <c r="U26" s="27"/>
      <c r="V26" s="27"/>
      <c r="W26" s="27" t="str">
        <f t="shared" si="3"/>
        <v>E</v>
      </c>
      <c r="X26" s="27" t="str">
        <f t="shared" si="4"/>
        <v>F</v>
      </c>
      <c r="Y26" s="27" t="str">
        <f t="shared" si="5"/>
        <v>G</v>
      </c>
      <c r="Z26" s="27" t="str">
        <f t="shared" si="6"/>
        <v>H</v>
      </c>
      <c r="AA26" s="27" t="str">
        <f t="shared" si="7"/>
        <v>I</v>
      </c>
      <c r="AB26" s="27" t="str">
        <f t="shared" si="8"/>
        <v>J</v>
      </c>
      <c r="AC26" s="27" t="str">
        <f t="shared" si="9"/>
        <v>K</v>
      </c>
      <c r="AD26" s="27" t="str">
        <f t="shared" si="10"/>
        <v>L</v>
      </c>
      <c r="AE26" s="27" t="str">
        <f aca="true" t="shared" si="11" ref="AE26:AE32">CHAR(77)</f>
        <v>M</v>
      </c>
      <c r="AF26" s="27"/>
      <c r="AG26" s="27"/>
      <c r="AH26" s="27"/>
      <c r="AI26" s="27"/>
      <c r="AJ26" s="27"/>
      <c r="AK26" s="27"/>
      <c r="AL26" s="29">
        <v>117.78491697461205</v>
      </c>
    </row>
    <row r="27" spans="1:38" ht="12" customHeight="1">
      <c r="A27" s="28" t="s">
        <v>33</v>
      </c>
      <c r="B27" s="24">
        <v>5</v>
      </c>
      <c r="C27" s="25"/>
      <c r="D27" s="29">
        <v>2.543642520967547</v>
      </c>
      <c r="E27" s="30">
        <v>52</v>
      </c>
      <c r="F27" s="25"/>
      <c r="G27" s="29">
        <v>1.9136313111011798</v>
      </c>
      <c r="H27" s="30">
        <v>10</v>
      </c>
      <c r="I27" s="25"/>
      <c r="J27" s="29">
        <v>1.6096357830876116</v>
      </c>
      <c r="K27" s="30">
        <v>2</v>
      </c>
      <c r="L27" s="25"/>
      <c r="M27" s="29">
        <v>1.4939043092596096</v>
      </c>
      <c r="N27" s="30">
        <v>30</v>
      </c>
      <c r="O27" s="25"/>
      <c r="P27" s="29">
        <v>7.560813924415948</v>
      </c>
      <c r="Q27" s="30">
        <v>37</v>
      </c>
      <c r="R27" s="27"/>
      <c r="S27" s="27"/>
      <c r="T27" s="27"/>
      <c r="U27" s="27"/>
      <c r="V27" s="27"/>
      <c r="W27" s="27"/>
      <c r="X27" s="27"/>
      <c r="Y27" s="27"/>
      <c r="Z27" s="27" t="str">
        <f t="shared" si="6"/>
        <v>H</v>
      </c>
      <c r="AA27" s="27" t="str">
        <f t="shared" si="7"/>
        <v>I</v>
      </c>
      <c r="AB27" s="27" t="str">
        <f t="shared" si="8"/>
        <v>J</v>
      </c>
      <c r="AC27" s="27" t="str">
        <f t="shared" si="9"/>
        <v>K</v>
      </c>
      <c r="AD27" s="27" t="str">
        <f t="shared" si="10"/>
        <v>L</v>
      </c>
      <c r="AE27" s="27" t="str">
        <f t="shared" si="11"/>
        <v>M</v>
      </c>
      <c r="AF27" s="27" t="str">
        <f aca="true" t="shared" si="12" ref="AF27:AF33">CHAR(78)</f>
        <v>N</v>
      </c>
      <c r="AG27" s="27"/>
      <c r="AH27" s="27"/>
      <c r="AI27" s="27"/>
      <c r="AJ27" s="27"/>
      <c r="AK27" s="27"/>
      <c r="AL27" s="29">
        <v>116.04925659702505</v>
      </c>
    </row>
    <row r="28" spans="1:38" ht="12" customHeight="1">
      <c r="A28" s="28" t="s">
        <v>34</v>
      </c>
      <c r="B28" s="24">
        <v>4</v>
      </c>
      <c r="C28" s="25"/>
      <c r="D28" s="29">
        <v>3.127577580735476</v>
      </c>
      <c r="E28" s="30">
        <v>11</v>
      </c>
      <c r="F28" s="25"/>
      <c r="G28" s="29">
        <v>1.786202409036304</v>
      </c>
      <c r="H28" s="30">
        <v>35</v>
      </c>
      <c r="I28" s="25"/>
      <c r="J28" s="29">
        <v>1.3489242012846254</v>
      </c>
      <c r="K28" s="30">
        <v>49</v>
      </c>
      <c r="L28" s="25"/>
      <c r="M28" s="29">
        <v>1.2968642786642353</v>
      </c>
      <c r="N28" s="30">
        <v>55</v>
      </c>
      <c r="O28" s="25"/>
      <c r="P28" s="29">
        <v>7.559568469720641</v>
      </c>
      <c r="Q28" s="30">
        <v>39</v>
      </c>
      <c r="R28" s="27"/>
      <c r="S28" s="27"/>
      <c r="T28" s="27"/>
      <c r="U28" s="27"/>
      <c r="V28" s="27"/>
      <c r="W28" s="27"/>
      <c r="X28" s="27"/>
      <c r="Y28" s="27"/>
      <c r="Z28" s="27" t="str">
        <f t="shared" si="6"/>
        <v>H</v>
      </c>
      <c r="AA28" s="27" t="str">
        <f t="shared" si="7"/>
        <v>I</v>
      </c>
      <c r="AB28" s="27" t="str">
        <f t="shared" si="8"/>
        <v>J</v>
      </c>
      <c r="AC28" s="27" t="str">
        <f t="shared" si="9"/>
        <v>K</v>
      </c>
      <c r="AD28" s="27" t="str">
        <f t="shared" si="10"/>
        <v>L</v>
      </c>
      <c r="AE28" s="27" t="str">
        <f t="shared" si="11"/>
        <v>M</v>
      </c>
      <c r="AF28" s="27" t="str">
        <f t="shared" si="12"/>
        <v>N</v>
      </c>
      <c r="AG28" s="27"/>
      <c r="AH28" s="27"/>
      <c r="AI28" s="27"/>
      <c r="AJ28" s="27"/>
      <c r="AK28" s="27"/>
      <c r="AL28" s="29">
        <v>116.03014038903996</v>
      </c>
    </row>
    <row r="29" spans="1:38" ht="12" customHeight="1">
      <c r="A29" s="28" t="s">
        <v>35</v>
      </c>
      <c r="B29" s="24">
        <v>4</v>
      </c>
      <c r="C29" s="25"/>
      <c r="D29" s="29">
        <v>3.0142119437496406</v>
      </c>
      <c r="E29" s="30">
        <v>24</v>
      </c>
      <c r="F29" s="25"/>
      <c r="G29" s="29">
        <v>1.687758384719265</v>
      </c>
      <c r="H29" s="30">
        <v>52</v>
      </c>
      <c r="I29" s="25"/>
      <c r="J29" s="29">
        <v>1.3504985282540365</v>
      </c>
      <c r="K29" s="30">
        <v>48</v>
      </c>
      <c r="L29" s="25"/>
      <c r="M29" s="29">
        <v>1.4633745835057976</v>
      </c>
      <c r="N29" s="30">
        <v>39</v>
      </c>
      <c r="O29" s="25"/>
      <c r="P29" s="29">
        <v>7.51584344022874</v>
      </c>
      <c r="Q29" s="30">
        <v>43</v>
      </c>
      <c r="R29" s="27"/>
      <c r="S29" s="27"/>
      <c r="T29" s="27"/>
      <c r="U29" s="27"/>
      <c r="V29" s="27"/>
      <c r="W29" s="27"/>
      <c r="X29" s="27"/>
      <c r="Y29" s="27"/>
      <c r="Z29" s="27" t="str">
        <f t="shared" si="6"/>
        <v>H</v>
      </c>
      <c r="AA29" s="27" t="str">
        <f t="shared" si="7"/>
        <v>I</v>
      </c>
      <c r="AB29" s="27" t="str">
        <f t="shared" si="8"/>
        <v>J</v>
      </c>
      <c r="AC29" s="27" t="str">
        <f t="shared" si="9"/>
        <v>K</v>
      </c>
      <c r="AD29" s="27" t="str">
        <f t="shared" si="10"/>
        <v>L</v>
      </c>
      <c r="AE29" s="27" t="str">
        <f t="shared" si="11"/>
        <v>M</v>
      </c>
      <c r="AF29" s="27" t="str">
        <f t="shared" si="12"/>
        <v>N</v>
      </c>
      <c r="AG29" s="27" t="str">
        <f aca="true" t="shared" si="13" ref="AG29:AG34">CHAR(79)</f>
        <v>O</v>
      </c>
      <c r="AH29" s="27"/>
      <c r="AI29" s="27"/>
      <c r="AJ29" s="27"/>
      <c r="AK29" s="27"/>
      <c r="AL29" s="29">
        <v>115.35901460576522</v>
      </c>
    </row>
    <row r="30" spans="1:38" ht="12" customHeight="1">
      <c r="A30" s="28" t="s">
        <v>36</v>
      </c>
      <c r="B30" s="24">
        <v>4</v>
      </c>
      <c r="C30" s="25"/>
      <c r="D30" s="29">
        <v>2.761224604851596</v>
      </c>
      <c r="E30" s="30">
        <v>46</v>
      </c>
      <c r="F30" s="25"/>
      <c r="G30" s="29">
        <v>1.7462946968971873</v>
      </c>
      <c r="H30" s="30">
        <v>42</v>
      </c>
      <c r="I30" s="25"/>
      <c r="J30" s="29">
        <v>1.3915215517328765</v>
      </c>
      <c r="K30" s="30">
        <v>42</v>
      </c>
      <c r="L30" s="25"/>
      <c r="M30" s="29">
        <v>1.5515787313190283</v>
      </c>
      <c r="N30" s="30">
        <v>18</v>
      </c>
      <c r="O30" s="25"/>
      <c r="P30" s="29">
        <v>7.450619584800688</v>
      </c>
      <c r="Q30" s="30">
        <v>45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 t="str">
        <f t="shared" si="8"/>
        <v>J</v>
      </c>
      <c r="AC30" s="27" t="str">
        <f t="shared" si="9"/>
        <v>K</v>
      </c>
      <c r="AD30" s="27" t="str">
        <f t="shared" si="10"/>
        <v>L</v>
      </c>
      <c r="AE30" s="27" t="str">
        <f t="shared" si="11"/>
        <v>M</v>
      </c>
      <c r="AF30" s="27" t="str">
        <f t="shared" si="12"/>
        <v>N</v>
      </c>
      <c r="AG30" s="27" t="str">
        <f t="shared" si="13"/>
        <v>O</v>
      </c>
      <c r="AH30" s="27"/>
      <c r="AI30" s="27"/>
      <c r="AJ30" s="27"/>
      <c r="AK30" s="27"/>
      <c r="AL30" s="29">
        <v>114.35790810976032</v>
      </c>
    </row>
    <row r="31" spans="1:38" ht="12" customHeight="1">
      <c r="A31" s="28" t="s">
        <v>37</v>
      </c>
      <c r="B31" s="24">
        <v>4</v>
      </c>
      <c r="C31" s="25"/>
      <c r="D31" s="29">
        <v>2.9011071500181513</v>
      </c>
      <c r="E31" s="30">
        <v>37</v>
      </c>
      <c r="F31" s="25"/>
      <c r="G31" s="29">
        <v>1.6821281493224127</v>
      </c>
      <c r="H31" s="30">
        <v>53</v>
      </c>
      <c r="I31" s="25"/>
      <c r="J31" s="29">
        <v>1.346212760304288</v>
      </c>
      <c r="K31" s="30">
        <v>50</v>
      </c>
      <c r="L31" s="25"/>
      <c r="M31" s="29">
        <v>1.4667667316624007</v>
      </c>
      <c r="N31" s="30">
        <v>38</v>
      </c>
      <c r="O31" s="25"/>
      <c r="P31" s="29">
        <v>7.396214791307253</v>
      </c>
      <c r="Q31" s="30">
        <v>49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 t="str">
        <f t="shared" si="10"/>
        <v>L</v>
      </c>
      <c r="AE31" s="27" t="str">
        <f t="shared" si="11"/>
        <v>M</v>
      </c>
      <c r="AF31" s="27" t="str">
        <f t="shared" si="12"/>
        <v>N</v>
      </c>
      <c r="AG31" s="27" t="str">
        <f t="shared" si="13"/>
        <v>O</v>
      </c>
      <c r="AH31" s="27"/>
      <c r="AI31" s="27"/>
      <c r="AJ31" s="27"/>
      <c r="AK31" s="27"/>
      <c r="AL31" s="29">
        <v>113.52286099666588</v>
      </c>
    </row>
    <row r="32" spans="1:38" ht="12" customHeight="1">
      <c r="A32" s="28" t="s">
        <v>38</v>
      </c>
      <c r="B32" s="24">
        <v>5</v>
      </c>
      <c r="C32" s="25"/>
      <c r="D32" s="29">
        <v>2.8545548159423477</v>
      </c>
      <c r="E32" s="30">
        <v>42</v>
      </c>
      <c r="F32" s="25"/>
      <c r="G32" s="29">
        <v>1.7377428694776582</v>
      </c>
      <c r="H32" s="30">
        <v>43</v>
      </c>
      <c r="I32" s="25"/>
      <c r="J32" s="29">
        <v>1.3036184966980922</v>
      </c>
      <c r="K32" s="30">
        <v>54</v>
      </c>
      <c r="L32" s="25"/>
      <c r="M32" s="29">
        <v>1.4373572391305596</v>
      </c>
      <c r="N32" s="30">
        <v>43</v>
      </c>
      <c r="O32" s="25"/>
      <c r="P32" s="29">
        <v>7.333273421248658</v>
      </c>
      <c r="Q32" s="30">
        <v>50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 t="str">
        <f t="shared" si="11"/>
        <v>M</v>
      </c>
      <c r="AF32" s="27" t="str">
        <f t="shared" si="12"/>
        <v>N</v>
      </c>
      <c r="AG32" s="27" t="str">
        <f t="shared" si="13"/>
        <v>O</v>
      </c>
      <c r="AH32" s="27"/>
      <c r="AI32" s="27"/>
      <c r="AJ32" s="27"/>
      <c r="AK32" s="27"/>
      <c r="AL32" s="29">
        <v>112.55678786254065</v>
      </c>
    </row>
    <row r="33" spans="1:38" ht="12" customHeight="1">
      <c r="A33" s="28" t="s">
        <v>39</v>
      </c>
      <c r="B33" s="24">
        <v>4</v>
      </c>
      <c r="C33" s="25"/>
      <c r="D33" s="29">
        <v>2.8087209840569933</v>
      </c>
      <c r="E33" s="30">
        <v>44</v>
      </c>
      <c r="F33" s="25"/>
      <c r="G33" s="29">
        <v>1.6637070012764954</v>
      </c>
      <c r="H33" s="30">
        <v>54</v>
      </c>
      <c r="I33" s="25"/>
      <c r="J33" s="29">
        <v>1.4033291854531829</v>
      </c>
      <c r="K33" s="30">
        <v>38</v>
      </c>
      <c r="L33" s="25"/>
      <c r="M33" s="29">
        <v>1.41466983686888</v>
      </c>
      <c r="N33" s="30">
        <v>49</v>
      </c>
      <c r="O33" s="25"/>
      <c r="P33" s="29">
        <v>7.290427007655552</v>
      </c>
      <c r="Q33" s="30">
        <v>52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 t="str">
        <f t="shared" si="12"/>
        <v>N</v>
      </c>
      <c r="AG33" s="27" t="str">
        <f t="shared" si="13"/>
        <v>O</v>
      </c>
      <c r="AH33" s="27"/>
      <c r="AI33" s="27"/>
      <c r="AJ33" s="27"/>
      <c r="AK33" s="27"/>
      <c r="AL33" s="29">
        <v>111.89914775989618</v>
      </c>
    </row>
    <row r="34" spans="1:38" ht="12" customHeight="1">
      <c r="A34" s="28" t="s">
        <v>40</v>
      </c>
      <c r="B34" s="24" t="s">
        <v>41</v>
      </c>
      <c r="C34" s="25"/>
      <c r="D34" s="29">
        <v>2.3859361167358957</v>
      </c>
      <c r="E34" s="30">
        <v>55</v>
      </c>
      <c r="F34" s="25"/>
      <c r="G34" s="29">
        <v>1.7757604082196163</v>
      </c>
      <c r="H34" s="30">
        <v>36</v>
      </c>
      <c r="I34" s="25"/>
      <c r="J34" s="29">
        <v>1.4448168725063852</v>
      </c>
      <c r="K34" s="30">
        <v>29</v>
      </c>
      <c r="L34" s="25"/>
      <c r="M34" s="29">
        <v>1.5474125033495447</v>
      </c>
      <c r="N34" s="30">
        <v>19</v>
      </c>
      <c r="O34" s="25"/>
      <c r="P34" s="29">
        <v>7.1539259008114415</v>
      </c>
      <c r="Q34" s="30">
        <v>53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 t="str">
        <f t="shared" si="13"/>
        <v>O</v>
      </c>
      <c r="AH34" s="27" t="str">
        <f>CHAR(80)</f>
        <v>P</v>
      </c>
      <c r="AI34" s="27"/>
      <c r="AJ34" s="27"/>
      <c r="AK34" s="27"/>
      <c r="AL34" s="29">
        <v>109.8040225349815</v>
      </c>
    </row>
    <row r="35" spans="1:38" ht="12" customHeight="1">
      <c r="A35" s="28" t="s">
        <v>42</v>
      </c>
      <c r="B35" s="24">
        <v>4</v>
      </c>
      <c r="C35" s="25"/>
      <c r="D35" s="29">
        <v>2.7031917904525016</v>
      </c>
      <c r="E35" s="30">
        <v>48</v>
      </c>
      <c r="F35" s="25"/>
      <c r="G35" s="29">
        <v>1.5874068248674325</v>
      </c>
      <c r="H35" s="30">
        <v>55</v>
      </c>
      <c r="I35" s="25"/>
      <c r="J35" s="29">
        <v>1.219663627617884</v>
      </c>
      <c r="K35" s="30">
        <v>55</v>
      </c>
      <c r="L35" s="25"/>
      <c r="M35" s="29">
        <v>1.3707374351473338</v>
      </c>
      <c r="N35" s="30">
        <v>54</v>
      </c>
      <c r="O35" s="25"/>
      <c r="P35" s="29">
        <v>6.880999678085152</v>
      </c>
      <c r="Q35" s="30">
        <v>54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tr">
        <f>CHAR(80)</f>
        <v>P</v>
      </c>
      <c r="AI35" s="27" t="str">
        <f>CHAR(81)</f>
        <v>Q</v>
      </c>
      <c r="AJ35" s="27"/>
      <c r="AK35" s="27"/>
      <c r="AL35" s="29">
        <v>105.61493845357862</v>
      </c>
    </row>
    <row r="36" spans="1:38" ht="12" customHeight="1">
      <c r="A36" s="28" t="s">
        <v>43</v>
      </c>
      <c r="B36" s="24">
        <v>2</v>
      </c>
      <c r="C36" s="25"/>
      <c r="D36" s="29">
        <v>2.8647546819347887</v>
      </c>
      <c r="E36" s="30">
        <v>40</v>
      </c>
      <c r="F36" s="25"/>
      <c r="G36" s="29">
        <v>1.3440793536600224</v>
      </c>
      <c r="H36" s="30">
        <v>56</v>
      </c>
      <c r="I36" s="25"/>
      <c r="J36" s="29">
        <v>1.1250085965144512</v>
      </c>
      <c r="K36" s="30">
        <v>56</v>
      </c>
      <c r="L36" s="25"/>
      <c r="M36" s="29">
        <v>1.1813338938985498</v>
      </c>
      <c r="N36" s="30">
        <v>56</v>
      </c>
      <c r="O36" s="25"/>
      <c r="P36" s="29">
        <v>6.515176526007812</v>
      </c>
      <c r="Q36" s="30">
        <v>56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 t="str">
        <f>CHAR(82)</f>
        <v>R</v>
      </c>
      <c r="AK36" s="27"/>
      <c r="AL36" s="29">
        <v>100</v>
      </c>
    </row>
    <row r="37" spans="1:38" ht="12" customHeight="1">
      <c r="A37" s="28"/>
      <c r="B37" s="24"/>
      <c r="C37" s="25"/>
      <c r="D37" s="29"/>
      <c r="E37" s="30"/>
      <c r="F37" s="25"/>
      <c r="G37" s="29"/>
      <c r="H37" s="30"/>
      <c r="I37" s="25"/>
      <c r="J37" s="29"/>
      <c r="K37" s="30"/>
      <c r="L37" s="25"/>
      <c r="M37" s="29"/>
      <c r="N37" s="30"/>
      <c r="O37" s="25"/>
      <c r="P37" s="29"/>
      <c r="Q37" s="30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9"/>
    </row>
    <row r="38" spans="1:38" ht="12" customHeight="1">
      <c r="A38" s="13" t="s">
        <v>44</v>
      </c>
      <c r="B38" s="24"/>
      <c r="C38" s="25"/>
      <c r="D38" s="29"/>
      <c r="E38" s="30"/>
      <c r="F38" s="25"/>
      <c r="G38" s="29"/>
      <c r="H38" s="30"/>
      <c r="I38" s="25"/>
      <c r="J38" s="29"/>
      <c r="K38" s="30"/>
      <c r="L38" s="25"/>
      <c r="M38" s="29"/>
      <c r="N38" s="30"/>
      <c r="O38" s="25"/>
      <c r="P38" s="29"/>
      <c r="Q38" s="30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9"/>
    </row>
    <row r="39" spans="1:38" ht="12" customHeight="1">
      <c r="A39" s="28" t="s">
        <v>45</v>
      </c>
      <c r="B39" s="24">
        <v>6</v>
      </c>
      <c r="C39" s="25"/>
      <c r="D39" s="29">
        <v>2.91060809099613</v>
      </c>
      <c r="E39" s="30">
        <v>35</v>
      </c>
      <c r="F39" s="25"/>
      <c r="G39" s="29">
        <v>1.9435747131898897</v>
      </c>
      <c r="H39" s="30">
        <v>6</v>
      </c>
      <c r="I39" s="25"/>
      <c r="J39" s="29">
        <v>1.555976706312988</v>
      </c>
      <c r="K39" s="30">
        <v>6</v>
      </c>
      <c r="L39" s="25"/>
      <c r="M39" s="29">
        <v>1.5711383885825294</v>
      </c>
      <c r="N39" s="30">
        <v>12</v>
      </c>
      <c r="O39" s="25"/>
      <c r="P39" s="29">
        <v>7.981297899081537</v>
      </c>
      <c r="Q39" s="30">
        <v>11</v>
      </c>
      <c r="R39" s="27"/>
      <c r="S39" s="27"/>
      <c r="T39" s="27" t="str">
        <f>CHAR(66)</f>
        <v>B</v>
      </c>
      <c r="U39" s="27" t="str">
        <f aca="true" t="shared" si="14" ref="U39:U51">CHAR(67)</f>
        <v>C</v>
      </c>
      <c r="V39" s="27" t="str">
        <f aca="true" t="shared" si="15" ref="V39:V52">CHAR(68)</f>
        <v>D</v>
      </c>
      <c r="W39" s="27" t="str">
        <f aca="true" t="shared" si="16" ref="W39:W52">CHAR(69)</f>
        <v>E</v>
      </c>
      <c r="X39" s="27" t="str">
        <f aca="true" t="shared" si="17" ref="X39:X53">CHAR(70)</f>
        <v>F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9">
        <v>122.5031718975095</v>
      </c>
    </row>
    <row r="40" spans="1:38" ht="12" customHeight="1">
      <c r="A40" s="28" t="s">
        <v>46</v>
      </c>
      <c r="B40" s="24" t="s">
        <v>41</v>
      </c>
      <c r="C40" s="25"/>
      <c r="D40" s="29">
        <v>3.124386268253712</v>
      </c>
      <c r="E40" s="30">
        <v>12</v>
      </c>
      <c r="F40" s="25"/>
      <c r="G40" s="29">
        <v>1.9123582340771983</v>
      </c>
      <c r="H40" s="30">
        <v>11</v>
      </c>
      <c r="I40" s="25"/>
      <c r="J40" s="29">
        <v>1.447456240797424</v>
      </c>
      <c r="K40" s="30">
        <v>28</v>
      </c>
      <c r="L40" s="25"/>
      <c r="M40" s="29">
        <v>1.4870870848264666</v>
      </c>
      <c r="N40" s="30">
        <v>31</v>
      </c>
      <c r="O40" s="25"/>
      <c r="P40" s="29">
        <v>7.971287827954799</v>
      </c>
      <c r="Q40" s="30">
        <v>12</v>
      </c>
      <c r="R40" s="27"/>
      <c r="S40" s="27"/>
      <c r="T40" s="27" t="str">
        <f>CHAR(66)</f>
        <v>B</v>
      </c>
      <c r="U40" s="27" t="str">
        <f t="shared" si="14"/>
        <v>C</v>
      </c>
      <c r="V40" s="27" t="str">
        <f t="shared" si="15"/>
        <v>D</v>
      </c>
      <c r="W40" s="27" t="str">
        <f t="shared" si="16"/>
        <v>E</v>
      </c>
      <c r="X40" s="27" t="str">
        <f t="shared" si="17"/>
        <v>F</v>
      </c>
      <c r="Y40" s="27" t="str">
        <f aca="true" t="shared" si="18" ref="Y40:Y54">CHAR(71)</f>
        <v>G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9">
        <v>122.34952953514558</v>
      </c>
    </row>
    <row r="41" spans="1:38" ht="12" customHeight="1">
      <c r="A41" s="28" t="s">
        <v>47</v>
      </c>
      <c r="B41" s="24">
        <v>6</v>
      </c>
      <c r="C41" s="25"/>
      <c r="D41" s="29">
        <v>3.0267073232738504</v>
      </c>
      <c r="E41" s="30">
        <v>23</v>
      </c>
      <c r="F41" s="25"/>
      <c r="G41" s="29">
        <v>1.84481362357796</v>
      </c>
      <c r="H41" s="30">
        <v>20</v>
      </c>
      <c r="I41" s="25"/>
      <c r="J41" s="29">
        <v>1.389566620143415</v>
      </c>
      <c r="K41" s="30">
        <v>43</v>
      </c>
      <c r="L41" s="25"/>
      <c r="M41" s="29">
        <v>1.577642842192441</v>
      </c>
      <c r="N41" s="30">
        <v>11</v>
      </c>
      <c r="O41" s="25"/>
      <c r="P41" s="29">
        <v>7.838730409187667</v>
      </c>
      <c r="Q41" s="30">
        <v>15</v>
      </c>
      <c r="R41" s="27"/>
      <c r="S41" s="27"/>
      <c r="T41" s="27"/>
      <c r="U41" s="27" t="str">
        <f t="shared" si="14"/>
        <v>C</v>
      </c>
      <c r="V41" s="27" t="str">
        <f t="shared" si="15"/>
        <v>D</v>
      </c>
      <c r="W41" s="27" t="str">
        <f t="shared" si="16"/>
        <v>E</v>
      </c>
      <c r="X41" s="27" t="str">
        <f t="shared" si="17"/>
        <v>F</v>
      </c>
      <c r="Y41" s="27" t="str">
        <f t="shared" si="18"/>
        <v>G</v>
      </c>
      <c r="Z41" s="27" t="str">
        <f aca="true" t="shared" si="19" ref="Z41:Z58">CHAR(72)</f>
        <v>H</v>
      </c>
      <c r="AA41" s="27" t="str">
        <f aca="true" t="shared" si="20" ref="AA41:AA59">CHAR(73)</f>
        <v>I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9">
        <v>120.3149351041585</v>
      </c>
    </row>
    <row r="42" spans="1:38" ht="12" customHeight="1">
      <c r="A42" s="28" t="s">
        <v>48</v>
      </c>
      <c r="B42" s="24" t="s">
        <v>41</v>
      </c>
      <c r="C42" s="25"/>
      <c r="D42" s="29">
        <v>3.1904005682026173</v>
      </c>
      <c r="E42" s="30">
        <v>7</v>
      </c>
      <c r="F42" s="25"/>
      <c r="G42" s="29">
        <v>1.8343985068718638</v>
      </c>
      <c r="H42" s="30">
        <v>25</v>
      </c>
      <c r="I42" s="25"/>
      <c r="J42" s="29">
        <v>1.3940201587478915</v>
      </c>
      <c r="K42" s="30">
        <v>41</v>
      </c>
      <c r="L42" s="25"/>
      <c r="M42" s="29">
        <v>1.4135072701581044</v>
      </c>
      <c r="N42" s="30">
        <v>52</v>
      </c>
      <c r="O42" s="25"/>
      <c r="P42" s="29">
        <v>7.832326503980477</v>
      </c>
      <c r="Q42" s="30">
        <v>16</v>
      </c>
      <c r="R42" s="27"/>
      <c r="S42" s="27"/>
      <c r="T42" s="27"/>
      <c r="U42" s="27" t="str">
        <f t="shared" si="14"/>
        <v>C</v>
      </c>
      <c r="V42" s="27" t="str">
        <f t="shared" si="15"/>
        <v>D</v>
      </c>
      <c r="W42" s="27" t="str">
        <f t="shared" si="16"/>
        <v>E</v>
      </c>
      <c r="X42" s="27" t="str">
        <f t="shared" si="17"/>
        <v>F</v>
      </c>
      <c r="Y42" s="27" t="str">
        <f t="shared" si="18"/>
        <v>G</v>
      </c>
      <c r="Z42" s="27" t="str">
        <f t="shared" si="19"/>
        <v>H</v>
      </c>
      <c r="AA42" s="27" t="str">
        <f t="shared" si="20"/>
        <v>I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>
        <v>120.21664298296078</v>
      </c>
    </row>
    <row r="43" spans="1:38" ht="12" customHeight="1">
      <c r="A43" s="28" t="s">
        <v>49</v>
      </c>
      <c r="B43" s="24">
        <v>8</v>
      </c>
      <c r="C43" s="25"/>
      <c r="D43" s="29">
        <v>2.8868945276728395</v>
      </c>
      <c r="E43" s="30">
        <v>38</v>
      </c>
      <c r="F43" s="25"/>
      <c r="G43" s="29">
        <v>1.9186296036449288</v>
      </c>
      <c r="H43" s="30">
        <v>9</v>
      </c>
      <c r="I43" s="25"/>
      <c r="J43" s="29">
        <v>1.579285778216288</v>
      </c>
      <c r="K43" s="30">
        <v>5</v>
      </c>
      <c r="L43" s="25"/>
      <c r="M43" s="29">
        <v>1.43571877562539</v>
      </c>
      <c r="N43" s="30">
        <v>44</v>
      </c>
      <c r="O43" s="25"/>
      <c r="P43" s="29">
        <v>7.820528685159447</v>
      </c>
      <c r="Q43" s="30">
        <v>17</v>
      </c>
      <c r="R43" s="27"/>
      <c r="S43" s="27"/>
      <c r="T43" s="27"/>
      <c r="U43" s="27" t="str">
        <f t="shared" si="14"/>
        <v>C</v>
      </c>
      <c r="V43" s="27" t="str">
        <f t="shared" si="15"/>
        <v>D</v>
      </c>
      <c r="W43" s="27" t="str">
        <f t="shared" si="16"/>
        <v>E</v>
      </c>
      <c r="X43" s="27" t="str">
        <f t="shared" si="17"/>
        <v>F</v>
      </c>
      <c r="Y43" s="27" t="str">
        <f t="shared" si="18"/>
        <v>G</v>
      </c>
      <c r="Z43" s="27" t="str">
        <f t="shared" si="19"/>
        <v>H</v>
      </c>
      <c r="AA43" s="27" t="str">
        <f t="shared" si="20"/>
        <v>I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9">
        <v>120.03556087760361</v>
      </c>
    </row>
    <row r="44" spans="1:38" ht="12" customHeight="1">
      <c r="A44" s="28" t="s">
        <v>50</v>
      </c>
      <c r="B44" s="24" t="s">
        <v>41</v>
      </c>
      <c r="C44" s="25"/>
      <c r="D44" s="29">
        <v>2.9379726858901782</v>
      </c>
      <c r="E44" s="30">
        <v>33</v>
      </c>
      <c r="F44" s="25"/>
      <c r="G44" s="29">
        <v>1.8516286817057708</v>
      </c>
      <c r="H44" s="30">
        <v>19</v>
      </c>
      <c r="I44" s="25"/>
      <c r="J44" s="29">
        <v>1.5321161538506831</v>
      </c>
      <c r="K44" s="30">
        <v>9</v>
      </c>
      <c r="L44" s="25"/>
      <c r="M44" s="29">
        <v>1.4839982356479808</v>
      </c>
      <c r="N44" s="30">
        <v>32</v>
      </c>
      <c r="O44" s="25"/>
      <c r="P44" s="29">
        <v>7.805715757094613</v>
      </c>
      <c r="Q44" s="30">
        <v>19</v>
      </c>
      <c r="R44" s="27"/>
      <c r="S44" s="27"/>
      <c r="T44" s="27"/>
      <c r="U44" s="27" t="str">
        <f t="shared" si="14"/>
        <v>C</v>
      </c>
      <c r="V44" s="27" t="str">
        <f t="shared" si="15"/>
        <v>D</v>
      </c>
      <c r="W44" s="27" t="str">
        <f t="shared" si="16"/>
        <v>E</v>
      </c>
      <c r="X44" s="27" t="str">
        <f t="shared" si="17"/>
        <v>F</v>
      </c>
      <c r="Y44" s="27" t="str">
        <f t="shared" si="18"/>
        <v>G</v>
      </c>
      <c r="Z44" s="27" t="str">
        <f t="shared" si="19"/>
        <v>H</v>
      </c>
      <c r="AA44" s="27" t="str">
        <f t="shared" si="20"/>
        <v>I</v>
      </c>
      <c r="AB44" s="27" t="str">
        <f aca="true" t="shared" si="21" ref="AB44:AB59">CHAR(74)</f>
        <v>J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9">
        <v>119.80820052895147</v>
      </c>
    </row>
    <row r="45" spans="1:38" ht="12" customHeight="1">
      <c r="A45" s="28" t="s">
        <v>51</v>
      </c>
      <c r="B45" s="24">
        <v>8.5</v>
      </c>
      <c r="C45" s="25"/>
      <c r="D45" s="29">
        <v>2.886834768839374</v>
      </c>
      <c r="E45" s="30">
        <v>39</v>
      </c>
      <c r="F45" s="25"/>
      <c r="G45" s="29">
        <v>1.9406851365055509</v>
      </c>
      <c r="H45" s="30">
        <v>7</v>
      </c>
      <c r="I45" s="25"/>
      <c r="J45" s="29">
        <v>1.4915109852425217</v>
      </c>
      <c r="K45" s="30">
        <v>19</v>
      </c>
      <c r="L45" s="25"/>
      <c r="M45" s="29">
        <v>1.467147329117159</v>
      </c>
      <c r="N45" s="30">
        <v>37</v>
      </c>
      <c r="O45" s="25"/>
      <c r="P45" s="29">
        <v>7.786178219704605</v>
      </c>
      <c r="Q45" s="30">
        <v>20</v>
      </c>
      <c r="R45" s="27"/>
      <c r="S45" s="27"/>
      <c r="T45" s="27"/>
      <c r="U45" s="27" t="str">
        <f t="shared" si="14"/>
        <v>C</v>
      </c>
      <c r="V45" s="27" t="str">
        <f t="shared" si="15"/>
        <v>D</v>
      </c>
      <c r="W45" s="27" t="str">
        <f t="shared" si="16"/>
        <v>E</v>
      </c>
      <c r="X45" s="27" t="str">
        <f t="shared" si="17"/>
        <v>F</v>
      </c>
      <c r="Y45" s="27" t="str">
        <f t="shared" si="18"/>
        <v>G</v>
      </c>
      <c r="Z45" s="27" t="str">
        <f t="shared" si="19"/>
        <v>H</v>
      </c>
      <c r="AA45" s="27" t="str">
        <f t="shared" si="20"/>
        <v>I</v>
      </c>
      <c r="AB45" s="27" t="str">
        <f t="shared" si="21"/>
        <v>J</v>
      </c>
      <c r="AC45" s="27" t="str">
        <f aca="true" t="shared" si="22" ref="AC45:AC60">CHAR(75)</f>
        <v>K</v>
      </c>
      <c r="AD45" s="27"/>
      <c r="AE45" s="27"/>
      <c r="AF45" s="27"/>
      <c r="AG45" s="27"/>
      <c r="AH45" s="27"/>
      <c r="AI45" s="27"/>
      <c r="AJ45" s="27"/>
      <c r="AK45" s="27"/>
      <c r="AL45" s="29">
        <v>119.50832319927336</v>
      </c>
    </row>
    <row r="46" spans="1:38" ht="12" customHeight="1">
      <c r="A46" s="28" t="s">
        <v>52</v>
      </c>
      <c r="B46" s="24">
        <v>5</v>
      </c>
      <c r="C46" s="25"/>
      <c r="D46" s="29">
        <v>2.9729412556180166</v>
      </c>
      <c r="E46" s="30">
        <v>27</v>
      </c>
      <c r="F46" s="25"/>
      <c r="G46" s="29">
        <v>1.8535378670240477</v>
      </c>
      <c r="H46" s="30">
        <v>18</v>
      </c>
      <c r="I46" s="25"/>
      <c r="J46" s="29">
        <v>1.5038270016095232</v>
      </c>
      <c r="K46" s="30">
        <v>13</v>
      </c>
      <c r="L46" s="25"/>
      <c r="M46" s="29">
        <v>1.4273162430371666</v>
      </c>
      <c r="N46" s="30">
        <v>46</v>
      </c>
      <c r="O46" s="25"/>
      <c r="P46" s="29">
        <v>7.757622367288752</v>
      </c>
      <c r="Q46" s="30">
        <v>22</v>
      </c>
      <c r="R46" s="27"/>
      <c r="S46" s="27"/>
      <c r="T46" s="27"/>
      <c r="U46" s="27" t="str">
        <f t="shared" si="14"/>
        <v>C</v>
      </c>
      <c r="V46" s="27" t="str">
        <f t="shared" si="15"/>
        <v>D</v>
      </c>
      <c r="W46" s="27" t="str">
        <f t="shared" si="16"/>
        <v>E</v>
      </c>
      <c r="X46" s="27" t="str">
        <f t="shared" si="17"/>
        <v>F</v>
      </c>
      <c r="Y46" s="27" t="str">
        <f t="shared" si="18"/>
        <v>G</v>
      </c>
      <c r="Z46" s="27" t="str">
        <f t="shared" si="19"/>
        <v>H</v>
      </c>
      <c r="AA46" s="27" t="str">
        <f t="shared" si="20"/>
        <v>I</v>
      </c>
      <c r="AB46" s="27" t="str">
        <f t="shared" si="21"/>
        <v>J</v>
      </c>
      <c r="AC46" s="27" t="str">
        <f t="shared" si="22"/>
        <v>K</v>
      </c>
      <c r="AD46" s="27" t="str">
        <f aca="true" t="shared" si="23" ref="AD46:AD62">CHAR(76)</f>
        <v>L</v>
      </c>
      <c r="AE46" s="27"/>
      <c r="AF46" s="27"/>
      <c r="AG46" s="27"/>
      <c r="AH46" s="27"/>
      <c r="AI46" s="27"/>
      <c r="AJ46" s="27"/>
      <c r="AK46" s="27"/>
      <c r="AL46" s="29">
        <v>119.07002575173892</v>
      </c>
    </row>
    <row r="47" spans="1:38" ht="12" customHeight="1">
      <c r="A47" s="28" t="s">
        <v>53</v>
      </c>
      <c r="B47" s="24" t="s">
        <v>41</v>
      </c>
      <c r="C47" s="25"/>
      <c r="D47" s="29">
        <v>3.2295871080893455</v>
      </c>
      <c r="E47" s="30">
        <v>4</v>
      </c>
      <c r="F47" s="25"/>
      <c r="G47" s="29">
        <v>1.735322578184975</v>
      </c>
      <c r="H47" s="30">
        <v>45</v>
      </c>
      <c r="I47" s="25"/>
      <c r="J47" s="29">
        <v>1.3423565414303602</v>
      </c>
      <c r="K47" s="30">
        <v>51</v>
      </c>
      <c r="L47" s="25"/>
      <c r="M47" s="29">
        <v>1.4466215685177035</v>
      </c>
      <c r="N47" s="30">
        <v>42</v>
      </c>
      <c r="O47" s="25"/>
      <c r="P47" s="29">
        <v>7.753887796222384</v>
      </c>
      <c r="Q47" s="30">
        <v>23</v>
      </c>
      <c r="R47" s="27"/>
      <c r="S47" s="27"/>
      <c r="T47" s="27"/>
      <c r="U47" s="27" t="str">
        <f t="shared" si="14"/>
        <v>C</v>
      </c>
      <c r="V47" s="27" t="str">
        <f t="shared" si="15"/>
        <v>D</v>
      </c>
      <c r="W47" s="27" t="str">
        <f t="shared" si="16"/>
        <v>E</v>
      </c>
      <c r="X47" s="27" t="str">
        <f t="shared" si="17"/>
        <v>F</v>
      </c>
      <c r="Y47" s="27" t="str">
        <f t="shared" si="18"/>
        <v>G</v>
      </c>
      <c r="Z47" s="27" t="str">
        <f t="shared" si="19"/>
        <v>H</v>
      </c>
      <c r="AA47" s="27" t="str">
        <f t="shared" si="20"/>
        <v>I</v>
      </c>
      <c r="AB47" s="27" t="str">
        <f t="shared" si="21"/>
        <v>J</v>
      </c>
      <c r="AC47" s="27" t="str">
        <f t="shared" si="22"/>
        <v>K</v>
      </c>
      <c r="AD47" s="27" t="str">
        <f t="shared" si="23"/>
        <v>L</v>
      </c>
      <c r="AE47" s="27"/>
      <c r="AF47" s="27"/>
      <c r="AG47" s="27"/>
      <c r="AH47" s="27"/>
      <c r="AI47" s="27"/>
      <c r="AJ47" s="27"/>
      <c r="AK47" s="27"/>
      <c r="AL47" s="29">
        <v>119.01270464844328</v>
      </c>
    </row>
    <row r="48" spans="1:38" ht="12" customHeight="1">
      <c r="A48" s="28" t="s">
        <v>54</v>
      </c>
      <c r="B48" s="24" t="s">
        <v>41</v>
      </c>
      <c r="C48" s="25"/>
      <c r="D48" s="29">
        <v>2.854937090781978</v>
      </c>
      <c r="E48" s="30">
        <v>41</v>
      </c>
      <c r="F48" s="25"/>
      <c r="G48" s="29">
        <v>1.8234283691601643</v>
      </c>
      <c r="H48" s="30">
        <v>26</v>
      </c>
      <c r="I48" s="25"/>
      <c r="J48" s="29">
        <v>1.5386118038551064</v>
      </c>
      <c r="K48" s="30">
        <v>8</v>
      </c>
      <c r="L48" s="25"/>
      <c r="M48" s="29">
        <v>1.5343260350255383</v>
      </c>
      <c r="N48" s="30">
        <v>20</v>
      </c>
      <c r="O48" s="25"/>
      <c r="P48" s="29">
        <v>7.751303298822788</v>
      </c>
      <c r="Q48" s="30">
        <v>24</v>
      </c>
      <c r="R48" s="27"/>
      <c r="S48" s="27"/>
      <c r="T48" s="27"/>
      <c r="U48" s="27" t="str">
        <f t="shared" si="14"/>
        <v>C</v>
      </c>
      <c r="V48" s="27" t="str">
        <f t="shared" si="15"/>
        <v>D</v>
      </c>
      <c r="W48" s="27" t="str">
        <f t="shared" si="16"/>
        <v>E</v>
      </c>
      <c r="X48" s="27" t="str">
        <f t="shared" si="17"/>
        <v>F</v>
      </c>
      <c r="Y48" s="27" t="str">
        <f t="shared" si="18"/>
        <v>G</v>
      </c>
      <c r="Z48" s="27" t="str">
        <f t="shared" si="19"/>
        <v>H</v>
      </c>
      <c r="AA48" s="27" t="str">
        <f t="shared" si="20"/>
        <v>I</v>
      </c>
      <c r="AB48" s="27" t="str">
        <f t="shared" si="21"/>
        <v>J</v>
      </c>
      <c r="AC48" s="27" t="str">
        <f t="shared" si="22"/>
        <v>K</v>
      </c>
      <c r="AD48" s="27" t="str">
        <f t="shared" si="23"/>
        <v>L</v>
      </c>
      <c r="AE48" s="27"/>
      <c r="AF48" s="27"/>
      <c r="AG48" s="27"/>
      <c r="AH48" s="27"/>
      <c r="AI48" s="27"/>
      <c r="AJ48" s="27"/>
      <c r="AK48" s="27"/>
      <c r="AL48" s="29">
        <v>118.9730357708729</v>
      </c>
    </row>
    <row r="49" spans="1:38" ht="12" customHeight="1">
      <c r="A49" s="28" t="s">
        <v>55</v>
      </c>
      <c r="B49" s="24">
        <v>8</v>
      </c>
      <c r="C49" s="25"/>
      <c r="D49" s="29">
        <v>2.9822499228192867</v>
      </c>
      <c r="E49" s="30">
        <v>26</v>
      </c>
      <c r="F49" s="25"/>
      <c r="G49" s="29">
        <v>1.8776872716837338</v>
      </c>
      <c r="H49" s="30">
        <v>13</v>
      </c>
      <c r="I49" s="25"/>
      <c r="J49" s="29">
        <v>1.4193313008652644</v>
      </c>
      <c r="K49" s="30">
        <v>33</v>
      </c>
      <c r="L49" s="25"/>
      <c r="M49" s="29">
        <v>1.4537565310246614</v>
      </c>
      <c r="N49" s="30">
        <v>41</v>
      </c>
      <c r="O49" s="25"/>
      <c r="P49" s="29">
        <v>7.733025026392947</v>
      </c>
      <c r="Q49" s="30">
        <v>28</v>
      </c>
      <c r="R49" s="27"/>
      <c r="S49" s="27"/>
      <c r="T49" s="27"/>
      <c r="U49" s="27" t="str">
        <f t="shared" si="14"/>
        <v>C</v>
      </c>
      <c r="V49" s="27" t="str">
        <f t="shared" si="15"/>
        <v>D</v>
      </c>
      <c r="W49" s="27" t="str">
        <f t="shared" si="16"/>
        <v>E</v>
      </c>
      <c r="X49" s="27" t="str">
        <f t="shared" si="17"/>
        <v>F</v>
      </c>
      <c r="Y49" s="27" t="str">
        <f t="shared" si="18"/>
        <v>G</v>
      </c>
      <c r="Z49" s="27" t="str">
        <f t="shared" si="19"/>
        <v>H</v>
      </c>
      <c r="AA49" s="27" t="str">
        <f t="shared" si="20"/>
        <v>I</v>
      </c>
      <c r="AB49" s="27" t="str">
        <f t="shared" si="21"/>
        <v>J</v>
      </c>
      <c r="AC49" s="27" t="str">
        <f t="shared" si="22"/>
        <v>K</v>
      </c>
      <c r="AD49" s="27" t="str">
        <f t="shared" si="23"/>
        <v>L</v>
      </c>
      <c r="AE49" s="27"/>
      <c r="AF49" s="27"/>
      <c r="AG49" s="27"/>
      <c r="AH49" s="27"/>
      <c r="AI49" s="27"/>
      <c r="AJ49" s="27"/>
      <c r="AK49" s="27"/>
      <c r="AL49" s="29">
        <v>118.69248661987328</v>
      </c>
    </row>
    <row r="50" spans="1:38" ht="12" customHeight="1">
      <c r="A50" s="28" t="s">
        <v>56</v>
      </c>
      <c r="B50" s="24">
        <v>4</v>
      </c>
      <c r="C50" s="25"/>
      <c r="D50" s="29">
        <v>2.9472840718045723</v>
      </c>
      <c r="E50" s="30">
        <v>31</v>
      </c>
      <c r="F50" s="25"/>
      <c r="G50" s="29">
        <v>1.9849600788526238</v>
      </c>
      <c r="H50" s="30">
        <v>3</v>
      </c>
      <c r="I50" s="25"/>
      <c r="J50" s="29">
        <v>1.3817155038995896</v>
      </c>
      <c r="K50" s="30">
        <v>45</v>
      </c>
      <c r="L50" s="25"/>
      <c r="M50" s="29">
        <v>1.4126282277490758</v>
      </c>
      <c r="N50" s="30">
        <v>53</v>
      </c>
      <c r="O50" s="25"/>
      <c r="P50" s="29">
        <v>7.726587882305862</v>
      </c>
      <c r="Q50" s="30">
        <v>29</v>
      </c>
      <c r="R50" s="27"/>
      <c r="S50" s="27"/>
      <c r="T50" s="27"/>
      <c r="U50" s="27" t="str">
        <f t="shared" si="14"/>
        <v>C</v>
      </c>
      <c r="V50" s="27" t="str">
        <f t="shared" si="15"/>
        <v>D</v>
      </c>
      <c r="W50" s="27" t="str">
        <f t="shared" si="16"/>
        <v>E</v>
      </c>
      <c r="X50" s="27" t="str">
        <f t="shared" si="17"/>
        <v>F</v>
      </c>
      <c r="Y50" s="27" t="str">
        <f t="shared" si="18"/>
        <v>G</v>
      </c>
      <c r="Z50" s="27" t="str">
        <f t="shared" si="19"/>
        <v>H</v>
      </c>
      <c r="AA50" s="27" t="str">
        <f t="shared" si="20"/>
        <v>I</v>
      </c>
      <c r="AB50" s="27" t="str">
        <f t="shared" si="21"/>
        <v>J</v>
      </c>
      <c r="AC50" s="27" t="str">
        <f t="shared" si="22"/>
        <v>K</v>
      </c>
      <c r="AD50" s="27" t="str">
        <f t="shared" si="23"/>
        <v>L</v>
      </c>
      <c r="AE50" s="27"/>
      <c r="AF50" s="27"/>
      <c r="AG50" s="27"/>
      <c r="AH50" s="27"/>
      <c r="AI50" s="27"/>
      <c r="AJ50" s="27"/>
      <c r="AK50" s="27"/>
      <c r="AL50" s="29">
        <v>118.59368432247751</v>
      </c>
    </row>
    <row r="51" spans="1:38" ht="12" customHeight="1">
      <c r="A51" s="28" t="s">
        <v>57</v>
      </c>
      <c r="B51" s="24" t="s">
        <v>41</v>
      </c>
      <c r="C51" s="25"/>
      <c r="D51" s="29">
        <v>3.185691023617712</v>
      </c>
      <c r="E51" s="30">
        <v>8</v>
      </c>
      <c r="F51" s="25"/>
      <c r="G51" s="29">
        <v>1.7054260252878723</v>
      </c>
      <c r="H51" s="30">
        <v>48</v>
      </c>
      <c r="I51" s="25"/>
      <c r="J51" s="29">
        <v>1.3576665500605982</v>
      </c>
      <c r="K51" s="30">
        <v>47</v>
      </c>
      <c r="L51" s="25"/>
      <c r="M51" s="29">
        <v>1.4777829419178512</v>
      </c>
      <c r="N51" s="30">
        <v>33</v>
      </c>
      <c r="O51" s="25"/>
      <c r="P51" s="29">
        <v>7.726566540884034</v>
      </c>
      <c r="Q51" s="30">
        <v>30</v>
      </c>
      <c r="R51" s="27"/>
      <c r="S51" s="27"/>
      <c r="T51" s="27"/>
      <c r="U51" s="27" t="str">
        <f t="shared" si="14"/>
        <v>C</v>
      </c>
      <c r="V51" s="27" t="str">
        <f t="shared" si="15"/>
        <v>D</v>
      </c>
      <c r="W51" s="27" t="str">
        <f t="shared" si="16"/>
        <v>E</v>
      </c>
      <c r="X51" s="27" t="str">
        <f t="shared" si="17"/>
        <v>F</v>
      </c>
      <c r="Y51" s="27" t="str">
        <f t="shared" si="18"/>
        <v>G</v>
      </c>
      <c r="Z51" s="27" t="str">
        <f t="shared" si="19"/>
        <v>H</v>
      </c>
      <c r="AA51" s="27" t="str">
        <f t="shared" si="20"/>
        <v>I</v>
      </c>
      <c r="AB51" s="27" t="str">
        <f t="shared" si="21"/>
        <v>J</v>
      </c>
      <c r="AC51" s="27" t="str">
        <f t="shared" si="22"/>
        <v>K</v>
      </c>
      <c r="AD51" s="27" t="str">
        <f t="shared" si="23"/>
        <v>L</v>
      </c>
      <c r="AE51" s="27"/>
      <c r="AF51" s="27"/>
      <c r="AG51" s="27"/>
      <c r="AH51" s="27"/>
      <c r="AI51" s="27"/>
      <c r="AJ51" s="27"/>
      <c r="AK51" s="27"/>
      <c r="AL51" s="29">
        <v>118.59335675772556</v>
      </c>
    </row>
    <row r="52" spans="1:38" ht="12" customHeight="1">
      <c r="A52" s="28" t="s">
        <v>58</v>
      </c>
      <c r="B52" s="24">
        <v>6</v>
      </c>
      <c r="C52" s="25"/>
      <c r="D52" s="29">
        <v>2.950547571684214</v>
      </c>
      <c r="E52" s="30">
        <v>30</v>
      </c>
      <c r="F52" s="25"/>
      <c r="G52" s="29">
        <v>1.8428000686652015</v>
      </c>
      <c r="H52" s="30">
        <v>22</v>
      </c>
      <c r="I52" s="25"/>
      <c r="J52" s="29">
        <v>1.494517997155371</v>
      </c>
      <c r="K52" s="30">
        <v>17</v>
      </c>
      <c r="L52" s="25"/>
      <c r="M52" s="29">
        <v>1.4143433616908336</v>
      </c>
      <c r="N52" s="30">
        <v>51</v>
      </c>
      <c r="O52" s="25"/>
      <c r="P52" s="29">
        <v>7.702208999195619</v>
      </c>
      <c r="Q52" s="30">
        <v>33</v>
      </c>
      <c r="R52" s="27"/>
      <c r="S52" s="27"/>
      <c r="T52" s="27"/>
      <c r="U52" s="27"/>
      <c r="V52" s="27" t="str">
        <f t="shared" si="15"/>
        <v>D</v>
      </c>
      <c r="W52" s="27" t="str">
        <f t="shared" si="16"/>
        <v>E</v>
      </c>
      <c r="X52" s="27" t="str">
        <f t="shared" si="17"/>
        <v>F</v>
      </c>
      <c r="Y52" s="27" t="str">
        <f t="shared" si="18"/>
        <v>G</v>
      </c>
      <c r="Z52" s="27" t="str">
        <f t="shared" si="19"/>
        <v>H</v>
      </c>
      <c r="AA52" s="27" t="str">
        <f t="shared" si="20"/>
        <v>I</v>
      </c>
      <c r="AB52" s="27" t="str">
        <f t="shared" si="21"/>
        <v>J</v>
      </c>
      <c r="AC52" s="27" t="str">
        <f t="shared" si="22"/>
        <v>K</v>
      </c>
      <c r="AD52" s="27" t="str">
        <f t="shared" si="23"/>
        <v>L</v>
      </c>
      <c r="AE52" s="27"/>
      <c r="AF52" s="27"/>
      <c r="AG52" s="27"/>
      <c r="AH52" s="27"/>
      <c r="AI52" s="27"/>
      <c r="AJ52" s="27"/>
      <c r="AK52" s="27"/>
      <c r="AL52" s="29">
        <v>118.2194982507276</v>
      </c>
    </row>
    <row r="53" spans="1:38" ht="12" customHeight="1">
      <c r="A53" s="28" t="s">
        <v>59</v>
      </c>
      <c r="B53" s="24" t="s">
        <v>41</v>
      </c>
      <c r="C53" s="25"/>
      <c r="D53" s="29">
        <v>2.7910324118900123</v>
      </c>
      <c r="E53" s="30">
        <v>45</v>
      </c>
      <c r="F53" s="25"/>
      <c r="G53" s="29">
        <v>1.8646030433777543</v>
      </c>
      <c r="H53" s="30">
        <v>16</v>
      </c>
      <c r="I53" s="25"/>
      <c r="J53" s="29">
        <v>1.4257919378602446</v>
      </c>
      <c r="K53" s="30">
        <v>32</v>
      </c>
      <c r="L53" s="25"/>
      <c r="M53" s="29">
        <v>1.5581353691999116</v>
      </c>
      <c r="N53" s="30">
        <v>15</v>
      </c>
      <c r="O53" s="25"/>
      <c r="P53" s="29">
        <v>7.639562762327922</v>
      </c>
      <c r="Q53" s="30">
        <v>35</v>
      </c>
      <c r="R53" s="27"/>
      <c r="S53" s="27"/>
      <c r="T53" s="27"/>
      <c r="U53" s="27"/>
      <c r="V53" s="27"/>
      <c r="W53" s="27"/>
      <c r="X53" s="27" t="str">
        <f t="shared" si="17"/>
        <v>F</v>
      </c>
      <c r="Y53" s="27" t="str">
        <f t="shared" si="18"/>
        <v>G</v>
      </c>
      <c r="Z53" s="27" t="str">
        <f t="shared" si="19"/>
        <v>H</v>
      </c>
      <c r="AA53" s="27" t="str">
        <f t="shared" si="20"/>
        <v>I</v>
      </c>
      <c r="AB53" s="27" t="str">
        <f t="shared" si="21"/>
        <v>J</v>
      </c>
      <c r="AC53" s="27" t="str">
        <f t="shared" si="22"/>
        <v>K</v>
      </c>
      <c r="AD53" s="27" t="str">
        <f t="shared" si="23"/>
        <v>L</v>
      </c>
      <c r="AE53" s="27" t="str">
        <f aca="true" t="shared" si="24" ref="AE53:AE63">CHAR(77)</f>
        <v>M</v>
      </c>
      <c r="AF53" s="27" t="str">
        <f aca="true" t="shared" si="25" ref="AF53:AF63">CHAR(78)</f>
        <v>N</v>
      </c>
      <c r="AG53" s="27"/>
      <c r="AH53" s="27"/>
      <c r="AI53" s="27"/>
      <c r="AJ53" s="27"/>
      <c r="AK53" s="27"/>
      <c r="AL53" s="29">
        <v>117.25795505051467</v>
      </c>
    </row>
    <row r="54" spans="1:38" ht="12" customHeight="1">
      <c r="A54" s="28" t="s">
        <v>60</v>
      </c>
      <c r="B54" s="24" t="s">
        <v>41</v>
      </c>
      <c r="C54" s="25"/>
      <c r="D54" s="29">
        <v>3.07399802625171</v>
      </c>
      <c r="E54" s="30">
        <v>19</v>
      </c>
      <c r="F54" s="25"/>
      <c r="G54" s="29">
        <v>1.691561383382087</v>
      </c>
      <c r="H54" s="30">
        <v>51</v>
      </c>
      <c r="I54" s="25"/>
      <c r="J54" s="29">
        <v>1.3099172331132967</v>
      </c>
      <c r="K54" s="30">
        <v>53</v>
      </c>
      <c r="L54" s="25"/>
      <c r="M54" s="29">
        <v>1.5313857248314262</v>
      </c>
      <c r="N54" s="30">
        <v>21</v>
      </c>
      <c r="O54" s="25"/>
      <c r="P54" s="29">
        <v>7.60686236757852</v>
      </c>
      <c r="Q54" s="30">
        <v>36</v>
      </c>
      <c r="R54" s="27"/>
      <c r="S54" s="27"/>
      <c r="T54" s="27"/>
      <c r="U54" s="27"/>
      <c r="V54" s="27"/>
      <c r="W54" s="27"/>
      <c r="X54" s="27"/>
      <c r="Y54" s="27" t="str">
        <f t="shared" si="18"/>
        <v>G</v>
      </c>
      <c r="Z54" s="27" t="str">
        <f t="shared" si="19"/>
        <v>H</v>
      </c>
      <c r="AA54" s="27" t="str">
        <f t="shared" si="20"/>
        <v>I</v>
      </c>
      <c r="AB54" s="27" t="str">
        <f t="shared" si="21"/>
        <v>J</v>
      </c>
      <c r="AC54" s="27" t="str">
        <f t="shared" si="22"/>
        <v>K</v>
      </c>
      <c r="AD54" s="27" t="str">
        <f t="shared" si="23"/>
        <v>L</v>
      </c>
      <c r="AE54" s="27" t="str">
        <f t="shared" si="24"/>
        <v>M</v>
      </c>
      <c r="AF54" s="27" t="str">
        <f t="shared" si="25"/>
        <v>N</v>
      </c>
      <c r="AG54" s="27"/>
      <c r="AH54" s="27"/>
      <c r="AI54" s="27"/>
      <c r="AJ54" s="27"/>
      <c r="AK54" s="27"/>
      <c r="AL54" s="29">
        <v>116.75604394160048</v>
      </c>
    </row>
    <row r="55" spans="1:38" ht="12" customHeight="1">
      <c r="A55" s="28" t="s">
        <v>61</v>
      </c>
      <c r="B55" s="24">
        <v>4</v>
      </c>
      <c r="C55" s="25"/>
      <c r="D55" s="29">
        <v>2.566411524462236</v>
      </c>
      <c r="E55" s="30">
        <v>50</v>
      </c>
      <c r="F55" s="25"/>
      <c r="G55" s="29">
        <v>1.8718543599589412</v>
      </c>
      <c r="H55" s="30">
        <v>14</v>
      </c>
      <c r="I55" s="25"/>
      <c r="J55" s="29">
        <v>1.5291504650259806</v>
      </c>
      <c r="K55" s="30">
        <v>11</v>
      </c>
      <c r="L55" s="25"/>
      <c r="M55" s="29">
        <v>1.5924725322352553</v>
      </c>
      <c r="N55" s="30">
        <v>9</v>
      </c>
      <c r="O55" s="25"/>
      <c r="P55" s="29">
        <v>7.559888881682414</v>
      </c>
      <c r="Q55" s="30">
        <v>38</v>
      </c>
      <c r="R55" s="27"/>
      <c r="S55" s="27"/>
      <c r="T55" s="27"/>
      <c r="U55" s="27"/>
      <c r="V55" s="27"/>
      <c r="W55" s="27"/>
      <c r="X55" s="27"/>
      <c r="Y55" s="27"/>
      <c r="Z55" s="27" t="str">
        <f t="shared" si="19"/>
        <v>H</v>
      </c>
      <c r="AA55" s="27" t="str">
        <f t="shared" si="20"/>
        <v>I</v>
      </c>
      <c r="AB55" s="27" t="str">
        <f t="shared" si="21"/>
        <v>J</v>
      </c>
      <c r="AC55" s="27" t="str">
        <f t="shared" si="22"/>
        <v>K</v>
      </c>
      <c r="AD55" s="27" t="str">
        <f t="shared" si="23"/>
        <v>L</v>
      </c>
      <c r="AE55" s="27" t="str">
        <f t="shared" si="24"/>
        <v>M</v>
      </c>
      <c r="AF55" s="27" t="str">
        <f t="shared" si="25"/>
        <v>N</v>
      </c>
      <c r="AG55" s="27"/>
      <c r="AH55" s="27"/>
      <c r="AI55" s="27"/>
      <c r="AJ55" s="27"/>
      <c r="AK55" s="27"/>
      <c r="AL55" s="29">
        <v>116.0350583212018</v>
      </c>
    </row>
    <row r="56" spans="1:38" ht="12" customHeight="1">
      <c r="A56" s="28" t="s">
        <v>62</v>
      </c>
      <c r="B56" s="24">
        <v>4</v>
      </c>
      <c r="C56" s="25"/>
      <c r="D56" s="29">
        <v>2.970622338774125</v>
      </c>
      <c r="E56" s="30">
        <v>28</v>
      </c>
      <c r="F56" s="25"/>
      <c r="G56" s="29">
        <v>1.7568967959798951</v>
      </c>
      <c r="H56" s="30">
        <v>38</v>
      </c>
      <c r="I56" s="25"/>
      <c r="J56" s="29">
        <v>1.3859894948115872</v>
      </c>
      <c r="K56" s="30">
        <v>44</v>
      </c>
      <c r="L56" s="25"/>
      <c r="M56" s="29">
        <v>1.4326289796047376</v>
      </c>
      <c r="N56" s="30">
        <v>45</v>
      </c>
      <c r="O56" s="25"/>
      <c r="P56" s="29">
        <v>7.546137609170346</v>
      </c>
      <c r="Q56" s="30">
        <v>40</v>
      </c>
      <c r="R56" s="27"/>
      <c r="S56" s="27"/>
      <c r="T56" s="27"/>
      <c r="U56" s="27"/>
      <c r="V56" s="27"/>
      <c r="W56" s="27"/>
      <c r="X56" s="27"/>
      <c r="Y56" s="27"/>
      <c r="Z56" s="27" t="str">
        <f t="shared" si="19"/>
        <v>H</v>
      </c>
      <c r="AA56" s="27" t="str">
        <f t="shared" si="20"/>
        <v>I</v>
      </c>
      <c r="AB56" s="27" t="str">
        <f t="shared" si="21"/>
        <v>J</v>
      </c>
      <c r="AC56" s="27" t="str">
        <f t="shared" si="22"/>
        <v>K</v>
      </c>
      <c r="AD56" s="27" t="str">
        <f t="shared" si="23"/>
        <v>L</v>
      </c>
      <c r="AE56" s="27" t="str">
        <f t="shared" si="24"/>
        <v>M</v>
      </c>
      <c r="AF56" s="27" t="str">
        <f t="shared" si="25"/>
        <v>N</v>
      </c>
      <c r="AG56" s="27"/>
      <c r="AH56" s="27"/>
      <c r="AI56" s="27"/>
      <c r="AJ56" s="27"/>
      <c r="AK56" s="27"/>
      <c r="AL56" s="29">
        <v>115.8239930882465</v>
      </c>
    </row>
    <row r="57" spans="1:38" ht="12" customHeight="1">
      <c r="A57" s="28" t="s">
        <v>63</v>
      </c>
      <c r="B57" s="24" t="s">
        <v>41</v>
      </c>
      <c r="C57" s="25"/>
      <c r="D57" s="29">
        <v>2.994404323132243</v>
      </c>
      <c r="E57" s="30">
        <v>25</v>
      </c>
      <c r="F57" s="25"/>
      <c r="G57" s="29">
        <v>1.7079282844869177</v>
      </c>
      <c r="H57" s="30">
        <v>47</v>
      </c>
      <c r="I57" s="25"/>
      <c r="J57" s="29">
        <v>1.329676179221264</v>
      </c>
      <c r="K57" s="30">
        <v>52</v>
      </c>
      <c r="L57" s="25"/>
      <c r="M57" s="29">
        <v>1.5058515095270277</v>
      </c>
      <c r="N57" s="30">
        <v>28</v>
      </c>
      <c r="O57" s="25"/>
      <c r="P57" s="29">
        <v>7.537860296367453</v>
      </c>
      <c r="Q57" s="30">
        <v>41</v>
      </c>
      <c r="R57" s="27"/>
      <c r="S57" s="27"/>
      <c r="T57" s="27"/>
      <c r="U57" s="27"/>
      <c r="V57" s="27"/>
      <c r="W57" s="27"/>
      <c r="X57" s="27"/>
      <c r="Y57" s="27"/>
      <c r="Z57" s="27" t="str">
        <f t="shared" si="19"/>
        <v>H</v>
      </c>
      <c r="AA57" s="27" t="str">
        <f t="shared" si="20"/>
        <v>I</v>
      </c>
      <c r="AB57" s="27" t="str">
        <f t="shared" si="21"/>
        <v>J</v>
      </c>
      <c r="AC57" s="27" t="str">
        <f t="shared" si="22"/>
        <v>K</v>
      </c>
      <c r="AD57" s="27" t="str">
        <f t="shared" si="23"/>
        <v>L</v>
      </c>
      <c r="AE57" s="27" t="str">
        <f t="shared" si="24"/>
        <v>M</v>
      </c>
      <c r="AF57" s="27" t="str">
        <f t="shared" si="25"/>
        <v>N</v>
      </c>
      <c r="AG57" s="27"/>
      <c r="AH57" s="27"/>
      <c r="AI57" s="27"/>
      <c r="AJ57" s="27"/>
      <c r="AK57" s="27"/>
      <c r="AL57" s="29">
        <v>115.69694644922066</v>
      </c>
    </row>
    <row r="58" spans="1:38" ht="12" customHeight="1">
      <c r="A58" s="28" t="s">
        <v>64</v>
      </c>
      <c r="B58" s="24">
        <v>6</v>
      </c>
      <c r="C58" s="25"/>
      <c r="D58" s="29">
        <v>2.572215571257061</v>
      </c>
      <c r="E58" s="30">
        <v>49</v>
      </c>
      <c r="F58" s="25"/>
      <c r="G58" s="29">
        <v>1.9291222346110746</v>
      </c>
      <c r="H58" s="30">
        <v>8</v>
      </c>
      <c r="I58" s="25"/>
      <c r="J58" s="29">
        <v>1.4701528815178728</v>
      </c>
      <c r="K58" s="30">
        <v>22</v>
      </c>
      <c r="L58" s="25"/>
      <c r="M58" s="29">
        <v>1.556574670153875</v>
      </c>
      <c r="N58" s="30">
        <v>17</v>
      </c>
      <c r="O58" s="25"/>
      <c r="P58" s="29">
        <v>7.528065357539883</v>
      </c>
      <c r="Q58" s="30">
        <v>42</v>
      </c>
      <c r="R58" s="27"/>
      <c r="S58" s="27"/>
      <c r="T58" s="27"/>
      <c r="U58" s="27"/>
      <c r="V58" s="27"/>
      <c r="W58" s="27"/>
      <c r="X58" s="27"/>
      <c r="Y58" s="27"/>
      <c r="Z58" s="27" t="str">
        <f t="shared" si="19"/>
        <v>H</v>
      </c>
      <c r="AA58" s="27" t="str">
        <f t="shared" si="20"/>
        <v>I</v>
      </c>
      <c r="AB58" s="27" t="str">
        <f t="shared" si="21"/>
        <v>J</v>
      </c>
      <c r="AC58" s="27" t="str">
        <f t="shared" si="22"/>
        <v>K</v>
      </c>
      <c r="AD58" s="27" t="str">
        <f t="shared" si="23"/>
        <v>L</v>
      </c>
      <c r="AE58" s="27" t="str">
        <f t="shared" si="24"/>
        <v>M</v>
      </c>
      <c r="AF58" s="27" t="str">
        <f t="shared" si="25"/>
        <v>N</v>
      </c>
      <c r="AG58" s="27"/>
      <c r="AH58" s="27"/>
      <c r="AI58" s="27"/>
      <c r="AJ58" s="27"/>
      <c r="AK58" s="27"/>
      <c r="AL58" s="29">
        <v>115.54660610481908</v>
      </c>
    </row>
    <row r="59" spans="1:38" ht="12" customHeight="1">
      <c r="A59" s="28" t="s">
        <v>65</v>
      </c>
      <c r="B59" s="24">
        <v>5</v>
      </c>
      <c r="C59" s="25"/>
      <c r="D59" s="29">
        <v>2.908330458803191</v>
      </c>
      <c r="E59" s="30">
        <v>36</v>
      </c>
      <c r="F59" s="25"/>
      <c r="G59" s="29">
        <v>1.7722941137633341</v>
      </c>
      <c r="H59" s="30">
        <v>37</v>
      </c>
      <c r="I59" s="25"/>
      <c r="J59" s="29">
        <v>1.3963282689468668</v>
      </c>
      <c r="K59" s="30">
        <v>39</v>
      </c>
      <c r="L59" s="25"/>
      <c r="M59" s="29">
        <v>1.4205812154847592</v>
      </c>
      <c r="N59" s="30">
        <v>47</v>
      </c>
      <c r="O59" s="25"/>
      <c r="P59" s="29">
        <v>7.497534056998151</v>
      </c>
      <c r="Q59" s="30">
        <v>44</v>
      </c>
      <c r="R59" s="27"/>
      <c r="S59" s="27"/>
      <c r="T59" s="27"/>
      <c r="U59" s="27"/>
      <c r="V59" s="27"/>
      <c r="W59" s="27"/>
      <c r="X59" s="27"/>
      <c r="Y59" s="27"/>
      <c r="Z59" s="27"/>
      <c r="AA59" s="27" t="str">
        <f t="shared" si="20"/>
        <v>I</v>
      </c>
      <c r="AB59" s="27" t="str">
        <f t="shared" si="21"/>
        <v>J</v>
      </c>
      <c r="AC59" s="27" t="str">
        <f t="shared" si="22"/>
        <v>K</v>
      </c>
      <c r="AD59" s="27" t="str">
        <f t="shared" si="23"/>
        <v>L</v>
      </c>
      <c r="AE59" s="27" t="str">
        <f t="shared" si="24"/>
        <v>M</v>
      </c>
      <c r="AF59" s="27" t="str">
        <f t="shared" si="25"/>
        <v>N</v>
      </c>
      <c r="AG59" s="27" t="str">
        <f>CHAR(79)</f>
        <v>O</v>
      </c>
      <c r="AH59" s="27"/>
      <c r="AI59" s="27"/>
      <c r="AJ59" s="27"/>
      <c r="AK59" s="27"/>
      <c r="AL59" s="29">
        <v>115.07798794198261</v>
      </c>
    </row>
    <row r="60" spans="1:38" ht="12" customHeight="1">
      <c r="A60" s="28" t="s">
        <v>66</v>
      </c>
      <c r="B60" s="24">
        <v>8</v>
      </c>
      <c r="C60" s="25"/>
      <c r="D60" s="29">
        <v>2.49040859985202</v>
      </c>
      <c r="E60" s="30">
        <v>53</v>
      </c>
      <c r="F60" s="25"/>
      <c r="G60" s="29">
        <v>1.749932011730253</v>
      </c>
      <c r="H60" s="30">
        <v>40</v>
      </c>
      <c r="I60" s="25"/>
      <c r="J60" s="29">
        <v>1.5196418257528201</v>
      </c>
      <c r="K60" s="30">
        <v>12</v>
      </c>
      <c r="L60" s="25"/>
      <c r="M60" s="29">
        <v>1.6709641334049976</v>
      </c>
      <c r="N60" s="30">
        <v>1</v>
      </c>
      <c r="O60" s="25"/>
      <c r="P60" s="29">
        <v>7.430946570740092</v>
      </c>
      <c r="Q60" s="30">
        <v>46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tr">
        <f t="shared" si="22"/>
        <v>K</v>
      </c>
      <c r="AD60" s="27" t="str">
        <f t="shared" si="23"/>
        <v>L</v>
      </c>
      <c r="AE60" s="27" t="str">
        <f t="shared" si="24"/>
        <v>M</v>
      </c>
      <c r="AF60" s="27" t="str">
        <f t="shared" si="25"/>
        <v>N</v>
      </c>
      <c r="AG60" s="27" t="str">
        <f>CHAR(79)</f>
        <v>O</v>
      </c>
      <c r="AH60" s="27"/>
      <c r="AI60" s="27"/>
      <c r="AJ60" s="27"/>
      <c r="AK60" s="27"/>
      <c r="AL60" s="29">
        <v>114.05595137870226</v>
      </c>
    </row>
    <row r="61" spans="1:38" ht="12" customHeight="1">
      <c r="A61" s="28" t="s">
        <v>67</v>
      </c>
      <c r="B61" s="24" t="s">
        <v>41</v>
      </c>
      <c r="C61" s="25"/>
      <c r="D61" s="29">
        <v>2.5574762855104574</v>
      </c>
      <c r="E61" s="30">
        <v>51</v>
      </c>
      <c r="F61" s="25"/>
      <c r="G61" s="29">
        <v>1.7474153327118747</v>
      </c>
      <c r="H61" s="30">
        <v>41</v>
      </c>
      <c r="I61" s="25"/>
      <c r="J61" s="29">
        <v>1.4623613655551504</v>
      </c>
      <c r="K61" s="30">
        <v>23</v>
      </c>
      <c r="L61" s="25"/>
      <c r="M61" s="29">
        <v>1.6405148893596242</v>
      </c>
      <c r="N61" s="30">
        <v>3</v>
      </c>
      <c r="O61" s="25"/>
      <c r="P61" s="29">
        <v>7.407767873137106</v>
      </c>
      <c r="Q61" s="30">
        <v>47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 t="str">
        <f t="shared" si="23"/>
        <v>L</v>
      </c>
      <c r="AE61" s="27" t="str">
        <f t="shared" si="24"/>
        <v>M</v>
      </c>
      <c r="AF61" s="27" t="str">
        <f t="shared" si="25"/>
        <v>N</v>
      </c>
      <c r="AG61" s="27" t="str">
        <f>CHAR(79)</f>
        <v>O</v>
      </c>
      <c r="AH61" s="27"/>
      <c r="AI61" s="27"/>
      <c r="AJ61" s="27"/>
      <c r="AK61" s="27"/>
      <c r="AL61" s="29">
        <v>113.70018668820676</v>
      </c>
    </row>
    <row r="62" spans="1:38" ht="12" customHeight="1">
      <c r="A62" s="28" t="s">
        <v>68</v>
      </c>
      <c r="B62" s="24">
        <v>4</v>
      </c>
      <c r="C62" s="25"/>
      <c r="D62" s="29">
        <v>2.739163753230171</v>
      </c>
      <c r="E62" s="30">
        <v>47</v>
      </c>
      <c r="F62" s="25"/>
      <c r="G62" s="29">
        <v>1.7293354506984855</v>
      </c>
      <c r="H62" s="30">
        <v>46</v>
      </c>
      <c r="I62" s="25"/>
      <c r="J62" s="29">
        <v>1.4595160258160231</v>
      </c>
      <c r="K62" s="30">
        <v>24</v>
      </c>
      <c r="L62" s="25"/>
      <c r="M62" s="29">
        <v>1.476791974674909</v>
      </c>
      <c r="N62" s="30">
        <v>34</v>
      </c>
      <c r="O62" s="25"/>
      <c r="P62" s="29">
        <v>7.404807204419589</v>
      </c>
      <c r="Q62" s="30">
        <v>48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 t="str">
        <f t="shared" si="23"/>
        <v>L</v>
      </c>
      <c r="AE62" s="27" t="str">
        <f t="shared" si="24"/>
        <v>M</v>
      </c>
      <c r="AF62" s="27" t="str">
        <f t="shared" si="25"/>
        <v>N</v>
      </c>
      <c r="AG62" s="27" t="str">
        <f>CHAR(79)</f>
        <v>O</v>
      </c>
      <c r="AH62" s="27"/>
      <c r="AI62" s="27"/>
      <c r="AJ62" s="27"/>
      <c r="AK62" s="27"/>
      <c r="AL62" s="29">
        <v>113.6547440404796</v>
      </c>
    </row>
    <row r="63" spans="1:38" ht="12" customHeight="1">
      <c r="A63" s="28" t="s">
        <v>69</v>
      </c>
      <c r="B63" s="24">
        <v>4.1</v>
      </c>
      <c r="C63" s="25"/>
      <c r="D63" s="29">
        <v>2.403964236347469</v>
      </c>
      <c r="E63" s="30">
        <v>54</v>
      </c>
      <c r="F63" s="25"/>
      <c r="G63" s="29">
        <v>1.842689484455151</v>
      </c>
      <c r="H63" s="30">
        <v>23</v>
      </c>
      <c r="I63" s="25"/>
      <c r="J63" s="29">
        <v>1.4812877837733667</v>
      </c>
      <c r="K63" s="30">
        <v>20</v>
      </c>
      <c r="L63" s="25"/>
      <c r="M63" s="29">
        <v>1.5867871195008059</v>
      </c>
      <c r="N63" s="30">
        <v>10</v>
      </c>
      <c r="O63" s="25"/>
      <c r="P63" s="29">
        <v>7.314728624076793</v>
      </c>
      <c r="Q63" s="30">
        <v>51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 t="str">
        <f t="shared" si="24"/>
        <v>M</v>
      </c>
      <c r="AF63" s="27" t="str">
        <f t="shared" si="25"/>
        <v>N</v>
      </c>
      <c r="AG63" s="27" t="str">
        <f>CHAR(79)</f>
        <v>O</v>
      </c>
      <c r="AH63" s="27"/>
      <c r="AI63" s="27"/>
      <c r="AJ63" s="27"/>
      <c r="AK63" s="27"/>
      <c r="AL63" s="29">
        <v>112.27214788236763</v>
      </c>
    </row>
    <row r="64" spans="1:38" ht="12" customHeight="1">
      <c r="A64" s="28" t="s">
        <v>70</v>
      </c>
      <c r="B64" s="24" t="s">
        <v>41</v>
      </c>
      <c r="C64" s="25"/>
      <c r="D64" s="29">
        <v>2.016771030835203</v>
      </c>
      <c r="E64" s="30">
        <v>56</v>
      </c>
      <c r="F64" s="25"/>
      <c r="G64" s="29">
        <v>1.6982610316644127</v>
      </c>
      <c r="H64" s="30">
        <v>49</v>
      </c>
      <c r="I64" s="25"/>
      <c r="J64" s="29">
        <v>1.4531396537583376</v>
      </c>
      <c r="K64" s="30">
        <v>26</v>
      </c>
      <c r="L64" s="25"/>
      <c r="M64" s="29">
        <v>1.612435569745708</v>
      </c>
      <c r="N64" s="30">
        <v>7</v>
      </c>
      <c r="O64" s="25"/>
      <c r="P64" s="29">
        <v>6.780607286003662</v>
      </c>
      <c r="Q64" s="30">
        <v>55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 t="str">
        <f>CHAR(81)</f>
        <v>Q</v>
      </c>
      <c r="AJ64" s="27" t="str">
        <f>CHAR(82)</f>
        <v>R</v>
      </c>
      <c r="AK64" s="27"/>
      <c r="AL64" s="29">
        <v>104.07403788579299</v>
      </c>
    </row>
    <row r="65" spans="1:38" ht="12" customHeight="1">
      <c r="A65" s="28"/>
      <c r="B65" s="24"/>
      <c r="C65" s="25"/>
      <c r="D65" s="26"/>
      <c r="E65" s="25"/>
      <c r="F65" s="25"/>
      <c r="G65" s="26"/>
      <c r="H65" s="25"/>
      <c r="I65" s="25"/>
      <c r="J65" s="26"/>
      <c r="K65" s="25"/>
      <c r="L65" s="25"/>
      <c r="M65" s="26"/>
      <c r="N65" s="25"/>
      <c r="O65" s="25"/>
      <c r="P65" s="26"/>
      <c r="Q65" s="2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5"/>
    </row>
    <row r="66" spans="1:38" ht="12" customHeight="1">
      <c r="A66" s="28" t="s">
        <v>71</v>
      </c>
      <c r="B66" s="24"/>
      <c r="C66" s="25"/>
      <c r="D66" s="31">
        <v>2.9334878003793166</v>
      </c>
      <c r="E66" s="31"/>
      <c r="F66" s="25"/>
      <c r="G66" s="31">
        <v>1.8087203699338492</v>
      </c>
      <c r="H66" s="31"/>
      <c r="I66" s="25"/>
      <c r="J66" s="31">
        <v>1.441788275607934</v>
      </c>
      <c r="K66" s="31"/>
      <c r="L66" s="25"/>
      <c r="M66" s="31">
        <v>1.5010086982384778</v>
      </c>
      <c r="N66" s="31"/>
      <c r="O66" s="25"/>
      <c r="P66" s="31">
        <v>7.685005144159578</v>
      </c>
      <c r="Q66" s="31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5"/>
    </row>
    <row r="67" spans="1:38" ht="12" customHeight="1">
      <c r="A67" s="28" t="s">
        <v>72</v>
      </c>
      <c r="B67" s="24"/>
      <c r="C67" s="25"/>
      <c r="D67" s="32">
        <v>8.551018740615326</v>
      </c>
      <c r="E67" s="32"/>
      <c r="F67" s="29"/>
      <c r="G67" s="32">
        <v>6.537262397880295</v>
      </c>
      <c r="H67" s="32"/>
      <c r="I67" s="29"/>
      <c r="J67" s="32">
        <v>6.735785488940149</v>
      </c>
      <c r="K67" s="32"/>
      <c r="L67" s="29"/>
      <c r="M67" s="32">
        <v>7.807364230185637</v>
      </c>
      <c r="N67" s="32"/>
      <c r="O67" s="29"/>
      <c r="P67" s="32">
        <v>4.494067037094896</v>
      </c>
      <c r="Q67" s="32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</row>
    <row r="68" spans="1:38" ht="12" customHeight="1">
      <c r="A68" s="28" t="s">
        <v>73</v>
      </c>
      <c r="B68" s="24"/>
      <c r="C68" s="25"/>
      <c r="D68" s="31">
        <v>0.2654219884307246</v>
      </c>
      <c r="E68" s="31"/>
      <c r="F68" s="25"/>
      <c r="G68" s="31">
        <v>0.1251129028850108</v>
      </c>
      <c r="H68" s="31"/>
      <c r="I68" s="25"/>
      <c r="J68" s="31">
        <v>0.10276009362222491</v>
      </c>
      <c r="K68" s="31"/>
      <c r="L68" s="25"/>
      <c r="M68" s="31">
        <v>0.12400020503665403</v>
      </c>
      <c r="N68" s="31"/>
      <c r="O68" s="25"/>
      <c r="P68" s="31">
        <v>0.36544200304891866</v>
      </c>
      <c r="Q68" s="31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5"/>
    </row>
    <row r="69" spans="1:38" ht="12" customHeight="1" thickBot="1">
      <c r="A69" s="33"/>
      <c r="B69" s="24"/>
      <c r="C69" s="25"/>
      <c r="D69" s="26"/>
      <c r="E69" s="25"/>
      <c r="F69" s="25"/>
      <c r="G69" s="26"/>
      <c r="H69" s="25"/>
      <c r="I69" s="25"/>
      <c r="J69" s="26"/>
      <c r="K69" s="25"/>
      <c r="L69" s="25"/>
      <c r="M69" s="26"/>
      <c r="N69" s="25"/>
      <c r="O69" s="25"/>
      <c r="P69" s="26"/>
      <c r="Q69" s="25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5"/>
    </row>
    <row r="70" spans="1:38" ht="12" customHeight="1" thickTop="1">
      <c r="A70" s="34" t="s">
        <v>74</v>
      </c>
      <c r="B70" s="35"/>
      <c r="C70" s="36"/>
      <c r="D70" s="37"/>
      <c r="E70" s="36"/>
      <c r="F70" s="36"/>
      <c r="G70" s="37"/>
      <c r="H70" s="36"/>
      <c r="I70" s="36"/>
      <c r="J70" s="37"/>
      <c r="K70" s="36"/>
      <c r="L70" s="36"/>
      <c r="M70" s="37"/>
      <c r="N70" s="36"/>
      <c r="O70" s="36"/>
      <c r="P70" s="37"/>
      <c r="Q70" s="36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6"/>
    </row>
    <row r="71" spans="1:38" ht="12" customHeight="1">
      <c r="A71" s="33" t="s">
        <v>75</v>
      </c>
      <c r="B71" s="24"/>
      <c r="C71" s="25"/>
      <c r="D71" s="26"/>
      <c r="E71" s="25"/>
      <c r="F71" s="25"/>
      <c r="G71" s="26"/>
      <c r="H71" s="25"/>
      <c r="I71" s="25"/>
      <c r="J71" s="26"/>
      <c r="K71" s="25"/>
      <c r="L71" s="25"/>
      <c r="M71" s="26"/>
      <c r="N71" s="25"/>
      <c r="O71" s="25"/>
      <c r="P71" s="26"/>
      <c r="Q71" s="25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5"/>
    </row>
    <row r="72" spans="1:38" ht="12" customHeight="1">
      <c r="A72" s="33" t="s">
        <v>76</v>
      </c>
      <c r="B72" s="24"/>
      <c r="C72" s="25"/>
      <c r="D72" s="26"/>
      <c r="E72" s="25"/>
      <c r="F72" s="25"/>
      <c r="G72" s="26"/>
      <c r="H72" s="25"/>
      <c r="I72" s="25"/>
      <c r="J72" s="26"/>
      <c r="K72" s="25"/>
      <c r="L72" s="25"/>
      <c r="M72" s="26"/>
      <c r="N72" s="25"/>
      <c r="O72" s="25"/>
      <c r="P72" s="26"/>
      <c r="Q72" s="25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5"/>
    </row>
    <row r="73" spans="1:38" ht="12.75">
      <c r="A73" s="39"/>
      <c r="B73" s="40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42"/>
      <c r="N73" s="41"/>
      <c r="O73" s="41"/>
      <c r="P73" s="42"/>
      <c r="Q73" s="41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1"/>
    </row>
    <row r="74" spans="1:38" ht="12.75">
      <c r="A74" s="39"/>
      <c r="B74" s="40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42"/>
      <c r="N74" s="41"/>
      <c r="O74" s="41"/>
      <c r="P74" s="42"/>
      <c r="Q74" s="41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1"/>
    </row>
    <row r="75" spans="1:38" ht="12.75">
      <c r="A75" s="39"/>
      <c r="B75" s="40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42"/>
      <c r="N75" s="41"/>
      <c r="O75" s="41"/>
      <c r="P75" s="42"/>
      <c r="Q75" s="41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1"/>
    </row>
    <row r="76" spans="1:38" ht="12.75">
      <c r="A76" s="39"/>
      <c r="B76" s="40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42"/>
      <c r="N76" s="41"/>
      <c r="O76" s="41"/>
      <c r="P76" s="42"/>
      <c r="Q76" s="41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1"/>
    </row>
    <row r="77" spans="1:38" ht="12.75">
      <c r="A77" s="39"/>
      <c r="B77" s="40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2"/>
      <c r="N77" s="41"/>
      <c r="O77" s="41"/>
      <c r="P77" s="42"/>
      <c r="Q77" s="41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1"/>
    </row>
    <row r="78" spans="1:38" ht="12.75">
      <c r="A78" s="39"/>
      <c r="B78" s="40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2"/>
      <c r="N78" s="41"/>
      <c r="O78" s="41"/>
      <c r="P78" s="42"/>
      <c r="Q78" s="41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1"/>
    </row>
    <row r="79" spans="1:38" ht="12.75">
      <c r="A79" s="39"/>
      <c r="B79" s="40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2"/>
      <c r="N79" s="41"/>
      <c r="O79" s="41"/>
      <c r="P79" s="42"/>
      <c r="Q79" s="41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1"/>
    </row>
    <row r="80" spans="1:38" ht="12.75">
      <c r="A80" s="39"/>
      <c r="B80" s="40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2"/>
      <c r="N80" s="41"/>
      <c r="O80" s="41"/>
      <c r="P80" s="42"/>
      <c r="Q80" s="41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1"/>
    </row>
    <row r="81" spans="1:38" ht="12.75">
      <c r="A81" s="39"/>
      <c r="B81" s="40"/>
      <c r="C81" s="41"/>
      <c r="D81" s="42"/>
      <c r="E81" s="41"/>
      <c r="F81" s="41"/>
      <c r="G81" s="42"/>
      <c r="H81" s="41"/>
      <c r="I81" s="41"/>
      <c r="J81" s="42"/>
      <c r="K81" s="41"/>
      <c r="L81" s="41"/>
      <c r="M81" s="42"/>
      <c r="N81" s="41"/>
      <c r="O81" s="41"/>
      <c r="P81" s="42"/>
      <c r="Q81" s="41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1"/>
    </row>
    <row r="82" spans="1:38" ht="12.75">
      <c r="A82" s="39"/>
      <c r="B82" s="40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42"/>
      <c r="N82" s="41"/>
      <c r="O82" s="41"/>
      <c r="P82" s="42"/>
      <c r="Q82" s="41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1"/>
    </row>
    <row r="83" spans="1:38" ht="12.75">
      <c r="A83" s="39"/>
      <c r="B83" s="40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42"/>
      <c r="N83" s="41"/>
      <c r="O83" s="41"/>
      <c r="P83" s="42"/>
      <c r="Q83" s="41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1"/>
    </row>
    <row r="84" spans="1:38" ht="12.75">
      <c r="A84" s="39"/>
      <c r="B84" s="40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42"/>
      <c r="N84" s="41"/>
      <c r="O84" s="41"/>
      <c r="P84" s="42"/>
      <c r="Q84" s="41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1"/>
    </row>
    <row r="85" spans="1:38" ht="12.75">
      <c r="A85" s="39"/>
      <c r="B85" s="40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42"/>
      <c r="N85" s="41"/>
      <c r="O85" s="41"/>
      <c r="P85" s="42"/>
      <c r="Q85" s="41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1"/>
    </row>
    <row r="86" spans="1:38" ht="12.75">
      <c r="A86" s="39"/>
      <c r="B86" s="40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42"/>
      <c r="N86" s="41"/>
      <c r="O86" s="41"/>
      <c r="P86" s="42"/>
      <c r="Q86" s="41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1"/>
    </row>
    <row r="87" spans="1:38" ht="12.75">
      <c r="A87" s="39"/>
      <c r="B87" s="40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42"/>
      <c r="N87" s="41"/>
      <c r="O87" s="41"/>
      <c r="P87" s="42"/>
      <c r="Q87" s="41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1"/>
    </row>
    <row r="88" spans="1:38" ht="12.75">
      <c r="A88" s="39"/>
      <c r="B88" s="40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42"/>
      <c r="N88" s="41"/>
      <c r="O88" s="41"/>
      <c r="P88" s="42"/>
      <c r="Q88" s="41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1"/>
    </row>
    <row r="89" spans="1:38" ht="12.75">
      <c r="A89" s="39"/>
      <c r="B89" s="40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42"/>
      <c r="N89" s="41"/>
      <c r="O89" s="41"/>
      <c r="P89" s="42"/>
      <c r="Q89" s="41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1"/>
    </row>
    <row r="90" spans="1:38" ht="12.75">
      <c r="A90" s="39"/>
      <c r="B90" s="40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42"/>
      <c r="N90" s="41"/>
      <c r="O90" s="41"/>
      <c r="P90" s="42"/>
      <c r="Q90" s="41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1"/>
    </row>
    <row r="91" spans="1:38" ht="12.75">
      <c r="A91" s="39"/>
      <c r="B91" s="40"/>
      <c r="C91" s="41"/>
      <c r="D91" s="42"/>
      <c r="E91" s="41"/>
      <c r="F91" s="41"/>
      <c r="G91" s="42"/>
      <c r="H91" s="41"/>
      <c r="I91" s="41"/>
      <c r="J91" s="42"/>
      <c r="K91" s="41"/>
      <c r="L91" s="41"/>
      <c r="M91" s="42"/>
      <c r="N91" s="41"/>
      <c r="O91" s="41"/>
      <c r="P91" s="42"/>
      <c r="Q91" s="41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1"/>
    </row>
    <row r="92" spans="1:38" ht="12.75">
      <c r="A92" s="39"/>
      <c r="B92" s="40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42"/>
      <c r="N92" s="41"/>
      <c r="O92" s="41"/>
      <c r="P92" s="42"/>
      <c r="Q92" s="41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1"/>
    </row>
    <row r="93" spans="1:38" ht="12.75">
      <c r="A93" s="39"/>
      <c r="B93" s="40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42"/>
      <c r="N93" s="41"/>
      <c r="O93" s="41"/>
      <c r="P93" s="42"/>
      <c r="Q93" s="41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1"/>
    </row>
    <row r="94" spans="1:38" ht="12.75">
      <c r="A94" s="39"/>
      <c r="B94" s="40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42"/>
      <c r="N94" s="41"/>
      <c r="O94" s="41"/>
      <c r="P94" s="42"/>
      <c r="Q94" s="41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1"/>
    </row>
    <row r="95" spans="1:38" ht="12.75">
      <c r="A95" s="39"/>
      <c r="B95" s="40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42"/>
      <c r="N95" s="41"/>
      <c r="O95" s="41"/>
      <c r="P95" s="42"/>
      <c r="Q95" s="41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1"/>
    </row>
    <row r="96" spans="1:38" ht="12.75">
      <c r="A96" s="39"/>
      <c r="B96" s="40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42"/>
      <c r="N96" s="41"/>
      <c r="O96" s="41"/>
      <c r="P96" s="42"/>
      <c r="Q96" s="41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1"/>
    </row>
    <row r="97" spans="1:38" ht="12.75">
      <c r="A97" s="39"/>
      <c r="B97" s="40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42"/>
      <c r="N97" s="41"/>
      <c r="O97" s="41"/>
      <c r="P97" s="42"/>
      <c r="Q97" s="41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1"/>
    </row>
    <row r="98" spans="1:38" ht="12.75">
      <c r="A98" s="39"/>
      <c r="B98" s="40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42"/>
      <c r="N98" s="41"/>
      <c r="O98" s="41"/>
      <c r="P98" s="42"/>
      <c r="Q98" s="41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1"/>
    </row>
    <row r="99" spans="1:38" ht="12.75">
      <c r="A99" s="39"/>
      <c r="B99" s="40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42"/>
      <c r="N99" s="41"/>
      <c r="O99" s="41"/>
      <c r="P99" s="42"/>
      <c r="Q99" s="41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1"/>
    </row>
    <row r="100" spans="1:38" ht="12.75">
      <c r="A100" s="39"/>
      <c r="B100" s="40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42"/>
      <c r="N100" s="41"/>
      <c r="O100" s="41"/>
      <c r="P100" s="42"/>
      <c r="Q100" s="41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1"/>
    </row>
    <row r="101" spans="1:38" ht="12.75">
      <c r="A101" s="39"/>
      <c r="B101" s="40"/>
      <c r="C101" s="41"/>
      <c r="D101" s="42"/>
      <c r="E101" s="41"/>
      <c r="F101" s="41"/>
      <c r="G101" s="42"/>
      <c r="H101" s="41"/>
      <c r="I101" s="41"/>
      <c r="J101" s="42"/>
      <c r="K101" s="41"/>
      <c r="L101" s="41"/>
      <c r="M101" s="42"/>
      <c r="N101" s="41"/>
      <c r="O101" s="41"/>
      <c r="P101" s="42"/>
      <c r="Q101" s="41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1"/>
    </row>
    <row r="102" spans="1:38" ht="12.75">
      <c r="A102" s="39"/>
      <c r="B102" s="40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42"/>
      <c r="N102" s="41"/>
      <c r="O102" s="41"/>
      <c r="P102" s="42"/>
      <c r="Q102" s="41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1"/>
    </row>
    <row r="103" spans="1:38" ht="12.75">
      <c r="A103" s="39"/>
      <c r="B103" s="40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42"/>
      <c r="N103" s="41"/>
      <c r="O103" s="41"/>
      <c r="P103" s="42"/>
      <c r="Q103" s="41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1"/>
    </row>
    <row r="104" spans="1:38" ht="12.75">
      <c r="A104" s="39"/>
      <c r="B104" s="40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42"/>
      <c r="N104" s="41"/>
      <c r="O104" s="41"/>
      <c r="P104" s="42"/>
      <c r="Q104" s="41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1"/>
    </row>
    <row r="105" spans="1:38" ht="12.75">
      <c r="A105" s="39"/>
      <c r="B105" s="40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42"/>
      <c r="N105" s="41"/>
      <c r="O105" s="41"/>
      <c r="P105" s="42"/>
      <c r="Q105" s="41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1"/>
    </row>
    <row r="106" spans="1:38" ht="12.75">
      <c r="A106" s="39"/>
      <c r="B106" s="40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42"/>
      <c r="N106" s="41"/>
      <c r="O106" s="41"/>
      <c r="P106" s="42"/>
      <c r="Q106" s="41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1"/>
    </row>
    <row r="107" spans="1:38" ht="12.75">
      <c r="A107" s="39"/>
      <c r="B107" s="40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42"/>
      <c r="N107" s="41"/>
      <c r="O107" s="41"/>
      <c r="P107" s="42"/>
      <c r="Q107" s="41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1"/>
    </row>
    <row r="108" spans="1:38" ht="12.75">
      <c r="A108" s="39"/>
      <c r="B108" s="40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42"/>
      <c r="N108" s="41"/>
      <c r="O108" s="41"/>
      <c r="P108" s="42"/>
      <c r="Q108" s="41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1"/>
    </row>
    <row r="109" spans="1:38" ht="12.75">
      <c r="A109" s="39"/>
      <c r="B109" s="40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42"/>
      <c r="N109" s="41"/>
      <c r="O109" s="41"/>
      <c r="P109" s="42"/>
      <c r="Q109" s="41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1"/>
    </row>
    <row r="110" spans="1:38" ht="12.75">
      <c r="A110" s="39"/>
      <c r="B110" s="40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42"/>
      <c r="N110" s="41"/>
      <c r="O110" s="41"/>
      <c r="P110" s="42"/>
      <c r="Q110" s="41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1"/>
    </row>
    <row r="111" spans="1:38" ht="12.75">
      <c r="A111" s="39"/>
      <c r="B111" s="40"/>
      <c r="C111" s="41"/>
      <c r="D111" s="42"/>
      <c r="E111" s="41"/>
      <c r="F111" s="41"/>
      <c r="G111" s="42"/>
      <c r="H111" s="41"/>
      <c r="I111" s="41"/>
      <c r="J111" s="42"/>
      <c r="K111" s="41"/>
      <c r="L111" s="41"/>
      <c r="M111" s="42"/>
      <c r="N111" s="41"/>
      <c r="O111" s="41"/>
      <c r="P111" s="42"/>
      <c r="Q111" s="41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1"/>
    </row>
    <row r="112" spans="1:38" ht="12.75">
      <c r="A112" s="39"/>
      <c r="B112" s="40"/>
      <c r="C112" s="41"/>
      <c r="D112" s="42"/>
      <c r="E112" s="41"/>
      <c r="F112" s="41"/>
      <c r="G112" s="42"/>
      <c r="H112" s="41"/>
      <c r="I112" s="41"/>
      <c r="J112" s="42"/>
      <c r="K112" s="41"/>
      <c r="L112" s="41"/>
      <c r="M112" s="42"/>
      <c r="N112" s="41"/>
      <c r="O112" s="41"/>
      <c r="P112" s="42"/>
      <c r="Q112" s="41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1"/>
    </row>
    <row r="113" spans="1:38" ht="12.75">
      <c r="A113" s="39"/>
      <c r="B113" s="40"/>
      <c r="C113" s="41"/>
      <c r="D113" s="42"/>
      <c r="E113" s="41"/>
      <c r="F113" s="41"/>
      <c r="G113" s="42"/>
      <c r="H113" s="41"/>
      <c r="I113" s="41"/>
      <c r="J113" s="42"/>
      <c r="K113" s="41"/>
      <c r="L113" s="41"/>
      <c r="M113" s="42"/>
      <c r="N113" s="41"/>
      <c r="O113" s="41"/>
      <c r="P113" s="42"/>
      <c r="Q113" s="41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1"/>
    </row>
    <row r="114" spans="1:38" ht="12.75">
      <c r="A114" s="39"/>
      <c r="B114" s="40"/>
      <c r="C114" s="41"/>
      <c r="D114" s="42"/>
      <c r="E114" s="41"/>
      <c r="F114" s="41"/>
      <c r="G114" s="42"/>
      <c r="H114" s="41"/>
      <c r="I114" s="41"/>
      <c r="J114" s="42"/>
      <c r="K114" s="41"/>
      <c r="L114" s="41"/>
      <c r="M114" s="42"/>
      <c r="N114" s="41"/>
      <c r="O114" s="41"/>
      <c r="P114" s="42"/>
      <c r="Q114" s="41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1"/>
    </row>
    <row r="115" spans="1:38" ht="12.75">
      <c r="A115" s="39"/>
      <c r="B115" s="40"/>
      <c r="C115" s="41"/>
      <c r="D115" s="42"/>
      <c r="E115" s="41"/>
      <c r="F115" s="41"/>
      <c r="G115" s="42"/>
      <c r="H115" s="41"/>
      <c r="I115" s="41"/>
      <c r="J115" s="42"/>
      <c r="K115" s="41"/>
      <c r="L115" s="41"/>
      <c r="M115" s="42"/>
      <c r="N115" s="41"/>
      <c r="O115" s="41"/>
      <c r="P115" s="42"/>
      <c r="Q115" s="41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1"/>
    </row>
    <row r="116" spans="1:38" ht="12.75">
      <c r="A116" s="39"/>
      <c r="B116" s="40"/>
      <c r="C116" s="41"/>
      <c r="D116" s="42"/>
      <c r="E116" s="41"/>
      <c r="F116" s="41"/>
      <c r="G116" s="42"/>
      <c r="H116" s="41"/>
      <c r="I116" s="41"/>
      <c r="J116" s="42"/>
      <c r="K116" s="41"/>
      <c r="L116" s="41"/>
      <c r="M116" s="42"/>
      <c r="N116" s="41"/>
      <c r="O116" s="41"/>
      <c r="P116" s="42"/>
      <c r="Q116" s="41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1"/>
    </row>
    <row r="117" spans="1:38" ht="12.75">
      <c r="A117" s="39"/>
      <c r="B117" s="40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42"/>
      <c r="N117" s="41"/>
      <c r="O117" s="41"/>
      <c r="P117" s="42"/>
      <c r="Q117" s="41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1"/>
    </row>
    <row r="118" spans="1:38" ht="12.75">
      <c r="A118" s="39"/>
      <c r="B118" s="40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42"/>
      <c r="N118" s="41"/>
      <c r="O118" s="41"/>
      <c r="P118" s="42"/>
      <c r="Q118" s="41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1"/>
    </row>
    <row r="119" spans="1:38" ht="12.75">
      <c r="A119" s="39"/>
      <c r="B119" s="40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42"/>
      <c r="N119" s="41"/>
      <c r="O119" s="41"/>
      <c r="P119" s="42"/>
      <c r="Q119" s="41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1"/>
    </row>
    <row r="120" spans="1:38" ht="12.75">
      <c r="A120" s="39"/>
      <c r="B120" s="40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42"/>
      <c r="N120" s="41"/>
      <c r="O120" s="41"/>
      <c r="P120" s="42"/>
      <c r="Q120" s="41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1"/>
    </row>
    <row r="121" spans="1:38" ht="12.75">
      <c r="A121" s="39"/>
      <c r="B121" s="40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42"/>
      <c r="N121" s="41"/>
      <c r="O121" s="41"/>
      <c r="P121" s="42"/>
      <c r="Q121" s="41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1"/>
    </row>
    <row r="122" spans="1:38" ht="12.75">
      <c r="A122" s="39"/>
      <c r="B122" s="40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42"/>
      <c r="N122" s="41"/>
      <c r="O122" s="41"/>
      <c r="P122" s="42"/>
      <c r="Q122" s="41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1"/>
    </row>
    <row r="123" spans="1:38" ht="12.75">
      <c r="A123" s="39"/>
      <c r="B123" s="40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42"/>
      <c r="N123" s="41"/>
      <c r="O123" s="41"/>
      <c r="P123" s="42"/>
      <c r="Q123" s="41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1"/>
    </row>
    <row r="124" spans="1:38" ht="12.75">
      <c r="A124" s="39"/>
      <c r="B124" s="40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42"/>
      <c r="N124" s="41"/>
      <c r="O124" s="41"/>
      <c r="P124" s="42"/>
      <c r="Q124" s="41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1"/>
    </row>
    <row r="125" spans="1:38" ht="12.75">
      <c r="A125" s="39"/>
      <c r="B125" s="40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42"/>
      <c r="N125" s="41"/>
      <c r="O125" s="41"/>
      <c r="P125" s="42"/>
      <c r="Q125" s="41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1"/>
    </row>
    <row r="126" spans="1:38" ht="12.75">
      <c r="A126" s="39"/>
      <c r="B126" s="40"/>
      <c r="C126" s="41"/>
      <c r="D126" s="42"/>
      <c r="E126" s="41"/>
      <c r="F126" s="41"/>
      <c r="G126" s="42"/>
      <c r="H126" s="41"/>
      <c r="I126" s="41"/>
      <c r="J126" s="42"/>
      <c r="K126" s="41"/>
      <c r="L126" s="41"/>
      <c r="M126" s="42"/>
      <c r="N126" s="41"/>
      <c r="O126" s="41"/>
      <c r="P126" s="42"/>
      <c r="Q126" s="41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1"/>
    </row>
    <row r="127" spans="1:38" ht="12.75">
      <c r="A127" s="39"/>
      <c r="B127" s="40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42"/>
      <c r="N127" s="41"/>
      <c r="O127" s="41"/>
      <c r="P127" s="42"/>
      <c r="Q127" s="41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1"/>
    </row>
    <row r="128" spans="1:38" ht="12.75">
      <c r="A128" s="39"/>
      <c r="B128" s="40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42"/>
      <c r="N128" s="41"/>
      <c r="O128" s="41"/>
      <c r="P128" s="42"/>
      <c r="Q128" s="41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1"/>
    </row>
    <row r="129" spans="1:38" ht="12.75">
      <c r="A129" s="39"/>
      <c r="B129" s="40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42"/>
      <c r="N129" s="41"/>
      <c r="O129" s="41"/>
      <c r="P129" s="42"/>
      <c r="Q129" s="41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1"/>
    </row>
    <row r="130" spans="1:38" ht="12.75">
      <c r="A130" s="39"/>
      <c r="B130" s="40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42"/>
      <c r="N130" s="41"/>
      <c r="O130" s="41"/>
      <c r="P130" s="42"/>
      <c r="Q130" s="41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1"/>
    </row>
    <row r="131" spans="1:38" ht="12.75">
      <c r="A131" s="39"/>
      <c r="B131" s="40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42"/>
      <c r="N131" s="41"/>
      <c r="O131" s="41"/>
      <c r="P131" s="42"/>
      <c r="Q131" s="41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1"/>
    </row>
    <row r="132" spans="1:38" ht="12.75">
      <c r="A132" s="39"/>
      <c r="B132" s="40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42"/>
      <c r="N132" s="41"/>
      <c r="O132" s="41"/>
      <c r="P132" s="42"/>
      <c r="Q132" s="41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1"/>
    </row>
    <row r="133" spans="1:38" ht="12.75">
      <c r="A133" s="39"/>
      <c r="B133" s="40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42"/>
      <c r="N133" s="41"/>
      <c r="O133" s="41"/>
      <c r="P133" s="42"/>
      <c r="Q133" s="41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1"/>
    </row>
    <row r="134" spans="1:38" ht="12.75">
      <c r="A134" s="39"/>
      <c r="B134" s="40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42"/>
      <c r="N134" s="41"/>
      <c r="O134" s="41"/>
      <c r="P134" s="42"/>
      <c r="Q134" s="41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1"/>
    </row>
    <row r="135" spans="1:38" ht="12.75">
      <c r="A135" s="39"/>
      <c r="B135" s="40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42"/>
      <c r="N135" s="41"/>
      <c r="O135" s="41"/>
      <c r="P135" s="42"/>
      <c r="Q135" s="41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1"/>
    </row>
    <row r="136" spans="1:38" ht="12.75">
      <c r="A136" s="39"/>
      <c r="B136" s="40"/>
      <c r="C136" s="41"/>
      <c r="D136" s="42"/>
      <c r="E136" s="41"/>
      <c r="F136" s="41"/>
      <c r="G136" s="42"/>
      <c r="H136" s="41"/>
      <c r="I136" s="41"/>
      <c r="J136" s="42"/>
      <c r="K136" s="41"/>
      <c r="L136" s="41"/>
      <c r="M136" s="42"/>
      <c r="N136" s="41"/>
      <c r="O136" s="41"/>
      <c r="P136" s="42"/>
      <c r="Q136" s="41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1"/>
    </row>
    <row r="137" spans="1:38" ht="12.75">
      <c r="A137" s="39"/>
      <c r="B137" s="40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42"/>
      <c r="N137" s="41"/>
      <c r="O137" s="41"/>
      <c r="P137" s="42"/>
      <c r="Q137" s="41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1"/>
    </row>
    <row r="138" spans="1:38" ht="12.75">
      <c r="A138" s="39"/>
      <c r="B138" s="40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42"/>
      <c r="N138" s="41"/>
      <c r="O138" s="41"/>
      <c r="P138" s="42"/>
      <c r="Q138" s="41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1"/>
    </row>
    <row r="139" spans="1:38" ht="12.75">
      <c r="A139" s="39"/>
      <c r="B139" s="40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42"/>
      <c r="N139" s="41"/>
      <c r="O139" s="41"/>
      <c r="P139" s="42"/>
      <c r="Q139" s="41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1"/>
    </row>
    <row r="140" spans="1:38" ht="12.75">
      <c r="A140" s="39"/>
      <c r="B140" s="40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42"/>
      <c r="N140" s="41"/>
      <c r="O140" s="41"/>
      <c r="P140" s="42"/>
      <c r="Q140" s="41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1"/>
    </row>
  </sheetData>
  <mergeCells count="26">
    <mergeCell ref="P67:Q67"/>
    <mergeCell ref="P68:Q68"/>
    <mergeCell ref="J67:K67"/>
    <mergeCell ref="J68:K68"/>
    <mergeCell ref="M66:N66"/>
    <mergeCell ref="M67:N67"/>
    <mergeCell ref="M68:N68"/>
    <mergeCell ref="D67:E67"/>
    <mergeCell ref="D68:E68"/>
    <mergeCell ref="G66:H66"/>
    <mergeCell ref="G67:H67"/>
    <mergeCell ref="G68:H68"/>
    <mergeCell ref="P4:Q4"/>
    <mergeCell ref="P3:Q3"/>
    <mergeCell ref="D5:Q5"/>
    <mergeCell ref="D66:E66"/>
    <mergeCell ref="J66:K66"/>
    <mergeCell ref="P66:Q66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2010-01-06T00:11:08Z</dcterms:created>
  <dcterms:modified xsi:type="dcterms:W3CDTF">2010-01-06T00:12:23Z</dcterms:modified>
  <cp:category/>
  <cp:version/>
  <cp:contentType/>
  <cp:contentStatus/>
</cp:coreProperties>
</file>