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05KAC06analysis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'05KAC06analysis'!$A$1:$AV$70</definedName>
  </definedNames>
  <calcPr fullCalcOnLoad="1"/>
</workbook>
</file>

<file path=xl/sharedStrings.xml><?xml version="1.0" encoding="utf-8"?>
<sst xmlns="http://schemas.openxmlformats.org/spreadsheetml/2006/main" count="79" uniqueCount="78">
  <si>
    <t>TABLE 7.  2006 YIELDS,  UC KEARNEY ALFALFA CULTIVAR TRIAL.  TRIAL PLANTED 3/15/05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</si>
  <si>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</si>
  <si>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</si>
  <si>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</si>
  <si>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</si>
  <si>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</si>
  <si>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</si>
  <si>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</si>
  <si>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</si>
  <si>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</si>
  <si>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</si>
  <si>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</si>
  <si>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CUF101</t>
  </si>
  <si>
    <t>FD</t>
  </si>
  <si>
    <t>Dry t/a</t>
  </si>
  <si>
    <t>%</t>
  </si>
  <si>
    <t>Released Varieties</t>
  </si>
  <si>
    <t>Magna995</t>
  </si>
  <si>
    <t>DesertSun 8.10RR(RR04BD-406)</t>
  </si>
  <si>
    <t>CW801</t>
  </si>
  <si>
    <t>WL625HQ</t>
  </si>
  <si>
    <t>Integra 8900(FG91T403)</t>
  </si>
  <si>
    <t>Magna788</t>
  </si>
  <si>
    <t>MeccaIII</t>
  </si>
  <si>
    <t>WL525 HQ</t>
  </si>
  <si>
    <t>Croplan843</t>
  </si>
  <si>
    <t>58N57</t>
  </si>
  <si>
    <t>YOSEMITE</t>
  </si>
  <si>
    <t>CG9</t>
  </si>
  <si>
    <t>GrandSlam(FG82M204)</t>
  </si>
  <si>
    <t>Pacifico</t>
  </si>
  <si>
    <t>WL535HQ</t>
  </si>
  <si>
    <t>RR04BD-454</t>
  </si>
  <si>
    <t>Integra 8801R(RR04BD-407)</t>
  </si>
  <si>
    <t>Pershing</t>
  </si>
  <si>
    <t>Impalo</t>
  </si>
  <si>
    <t>AmeriStand 855TRR(RR04BD-408)</t>
  </si>
  <si>
    <t>AmeriStand 815TRR(RR04BD-409)</t>
  </si>
  <si>
    <t>ArtesianSunrise</t>
  </si>
  <si>
    <t>Alfagraze 600RR(RR04BD-401)</t>
  </si>
  <si>
    <t>57Q75</t>
  </si>
  <si>
    <t>Conquistidor</t>
  </si>
  <si>
    <t>DK180ML</t>
  </si>
  <si>
    <t>WL711</t>
  </si>
  <si>
    <t>Amerileaf 721</t>
  </si>
  <si>
    <t>59N49</t>
  </si>
  <si>
    <t>56S82</t>
  </si>
  <si>
    <t>Transition 6.10RR(RR04BD-487)</t>
  </si>
  <si>
    <t>Experimental Varieties</t>
  </si>
  <si>
    <t>CW048065</t>
  </si>
  <si>
    <t>X59N59</t>
  </si>
  <si>
    <t>ADF01-701</t>
  </si>
  <si>
    <t>DS385</t>
  </si>
  <si>
    <t>DS399</t>
  </si>
  <si>
    <t>DS382</t>
  </si>
  <si>
    <t>FG101T407</t>
  </si>
  <si>
    <t>AA202W</t>
  </si>
  <si>
    <t>8+</t>
  </si>
  <si>
    <t>Y58N88</t>
  </si>
  <si>
    <t>SW9434</t>
  </si>
  <si>
    <t>DS381</t>
  </si>
  <si>
    <t>CW048069</t>
  </si>
  <si>
    <t>FG91M401</t>
  </si>
  <si>
    <t>RR04BD-436</t>
  </si>
  <si>
    <t>DS384</t>
  </si>
  <si>
    <t>AA203W</t>
  </si>
  <si>
    <t>RR04BD-474</t>
  </si>
  <si>
    <t>DS383</t>
  </si>
  <si>
    <t>RR04BD-435</t>
  </si>
  <si>
    <t>AA201W</t>
  </si>
  <si>
    <t>AA200W</t>
  </si>
  <si>
    <t>MEAN</t>
  </si>
  <si>
    <t>CV</t>
  </si>
  <si>
    <t>LSD (0.1)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</si>
  <si>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</si>
  <si>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</si>
  <si>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</si>
  <si>
    <t>Saltana(SW9332)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</si>
</sst>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181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6"/>
  <sheetViews>
    <sheetView tabSelected="1" zoomScale="75" zoomScaleNormal="75" workbookViewId="0" topLeftCell="A1">
      <selection activeCell="I46" sqref="I46"/>
    </sheetView>
  </sheetViews>
  <sheetFormatPr defaultColWidth="9.140625" defaultRowHeight="12.75"/>
  <cols>
    <col min="1" max="1" width="27.421875" style="31" customWidth="1"/>
    <col min="2" max="2" width="3.57421875" style="32" customWidth="1"/>
    <col min="3" max="3" width="1.7109375" style="0" customWidth="1"/>
    <col min="4" max="4" width="3.57421875" style="33" bestFit="1" customWidth="1"/>
    <col min="5" max="5" width="4.7109375" style="0" customWidth="1"/>
    <col min="6" max="6" width="1.7109375" style="0" customWidth="1"/>
    <col min="7" max="7" width="3.57421875" style="33" bestFit="1" customWidth="1"/>
    <col min="8" max="8" width="4.7109375" style="0" customWidth="1"/>
    <col min="9" max="9" width="1.7109375" style="0" customWidth="1"/>
    <col min="10" max="10" width="3.57421875" style="33" bestFit="1" customWidth="1"/>
    <col min="11" max="11" width="4.7109375" style="0" customWidth="1"/>
    <col min="12" max="12" width="1.7109375" style="0" customWidth="1"/>
    <col min="13" max="13" width="3.57421875" style="33" bestFit="1" customWidth="1"/>
    <col min="14" max="14" width="4.7109375" style="0" customWidth="1"/>
    <col min="15" max="15" width="1.7109375" style="0" customWidth="1"/>
    <col min="16" max="16" width="3.57421875" style="33" bestFit="1" customWidth="1"/>
    <col min="17" max="17" width="4.7109375" style="0" customWidth="1"/>
    <col min="18" max="18" width="1.7109375" style="0" customWidth="1"/>
    <col min="19" max="19" width="3.421875" style="33" bestFit="1" customWidth="1"/>
    <col min="20" max="20" width="4.7109375" style="0" customWidth="1"/>
    <col min="21" max="21" width="1.7109375" style="0" customWidth="1"/>
    <col min="22" max="22" width="3.421875" style="33" bestFit="1" customWidth="1"/>
    <col min="23" max="23" width="4.7109375" style="0" customWidth="1"/>
    <col min="24" max="24" width="1.7109375" style="0" customWidth="1"/>
    <col min="25" max="25" width="4.421875" style="33" bestFit="1" customWidth="1"/>
    <col min="26" max="26" width="4.7109375" style="0" customWidth="1"/>
    <col min="27" max="27" width="1.7109375" style="0" customWidth="1"/>
    <col min="28" max="46" width="1.28515625" style="34" customWidth="1"/>
    <col min="47" max="47" width="1.7109375" style="0" customWidth="1"/>
    <col min="48" max="48" width="6.57421875" style="0" customWidth="1"/>
  </cols>
  <sheetData>
    <row r="1" spans="1:48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3"/>
      <c r="AV1" s="3"/>
    </row>
    <row r="2" spans="1:48" ht="12" customHeight="1" thickBot="1">
      <c r="A2" s="6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3"/>
      <c r="AV2" s="3"/>
    </row>
    <row r="3" spans="1:48" ht="12" customHeight="1" thickTop="1">
      <c r="A3" s="7"/>
      <c r="B3" s="8"/>
      <c r="C3" s="9"/>
      <c r="D3" s="37" t="s">
        <v>2</v>
      </c>
      <c r="E3" s="37"/>
      <c r="F3" s="9"/>
      <c r="G3" s="37" t="s">
        <v>3</v>
      </c>
      <c r="H3" s="37"/>
      <c r="I3" s="9"/>
      <c r="J3" s="37" t="s">
        <v>4</v>
      </c>
      <c r="K3" s="37"/>
      <c r="L3" s="9"/>
      <c r="M3" s="37" t="s">
        <v>5</v>
      </c>
      <c r="N3" s="37"/>
      <c r="O3" s="9"/>
      <c r="P3" s="37" t="s">
        <v>6</v>
      </c>
      <c r="Q3" s="37"/>
      <c r="R3" s="9"/>
      <c r="S3" s="37" t="s">
        <v>7</v>
      </c>
      <c r="T3" s="37"/>
      <c r="U3" s="9"/>
      <c r="V3" s="37" t="s">
        <v>8</v>
      </c>
      <c r="W3" s="37"/>
      <c r="X3" s="9"/>
      <c r="Y3" s="37" t="s">
        <v>9</v>
      </c>
      <c r="Z3" s="37"/>
      <c r="AA3" s="9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9"/>
      <c r="AV3" s="8" t="s">
        <v>10</v>
      </c>
    </row>
    <row r="4" spans="1:48" ht="12" customHeight="1">
      <c r="A4" s="11"/>
      <c r="B4" s="12"/>
      <c r="C4" s="13"/>
      <c r="D4" s="35">
        <v>38838</v>
      </c>
      <c r="E4" s="36"/>
      <c r="F4" s="13"/>
      <c r="G4" s="35">
        <v>38867</v>
      </c>
      <c r="H4" s="36"/>
      <c r="I4" s="13"/>
      <c r="J4" s="35">
        <v>38897</v>
      </c>
      <c r="K4" s="36"/>
      <c r="L4" s="13"/>
      <c r="M4" s="35">
        <v>38923</v>
      </c>
      <c r="N4" s="36"/>
      <c r="O4" s="13"/>
      <c r="P4" s="35">
        <v>38953</v>
      </c>
      <c r="Q4" s="36"/>
      <c r="R4" s="13"/>
      <c r="S4" s="35">
        <v>38982</v>
      </c>
      <c r="T4" s="36"/>
      <c r="U4" s="13"/>
      <c r="V4" s="35">
        <v>39381</v>
      </c>
      <c r="W4" s="36"/>
      <c r="X4" s="13"/>
      <c r="Y4" s="36" t="s">
        <v>11</v>
      </c>
      <c r="Z4" s="36"/>
      <c r="AA4" s="13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3"/>
      <c r="AV4" s="12" t="s">
        <v>12</v>
      </c>
    </row>
    <row r="5" spans="1:48" ht="12" customHeight="1">
      <c r="A5" s="15"/>
      <c r="B5" s="16" t="s">
        <v>13</v>
      </c>
      <c r="C5" s="17"/>
      <c r="D5" s="38" t="s">
        <v>14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17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7"/>
      <c r="AV5" s="16" t="s">
        <v>15</v>
      </c>
    </row>
    <row r="6" spans="1:48" ht="12" customHeight="1">
      <c r="A6" s="19" t="s">
        <v>16</v>
      </c>
      <c r="B6" s="12"/>
      <c r="C6" s="13"/>
      <c r="D6" s="20"/>
      <c r="E6" s="13"/>
      <c r="F6" s="13"/>
      <c r="G6" s="21"/>
      <c r="H6" s="13"/>
      <c r="I6" s="13"/>
      <c r="J6" s="20"/>
      <c r="K6" s="13"/>
      <c r="L6" s="13"/>
      <c r="M6" s="20"/>
      <c r="N6" s="13"/>
      <c r="O6" s="13"/>
      <c r="P6" s="20"/>
      <c r="Q6" s="13"/>
      <c r="R6" s="13"/>
      <c r="S6" s="21"/>
      <c r="T6" s="13"/>
      <c r="U6" s="13"/>
      <c r="V6" s="20"/>
      <c r="W6" s="13"/>
      <c r="X6" s="13"/>
      <c r="Y6" s="20"/>
      <c r="Z6" s="13"/>
      <c r="AA6" s="13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3"/>
      <c r="AV6" s="13"/>
    </row>
    <row r="7" spans="1:48" ht="12" customHeight="1">
      <c r="A7" s="11" t="s">
        <v>17</v>
      </c>
      <c r="B7" s="12">
        <v>9</v>
      </c>
      <c r="C7" s="13"/>
      <c r="D7" s="21">
        <v>2.9731888808434213</v>
      </c>
      <c r="E7" s="22">
        <v>7</v>
      </c>
      <c r="F7" s="13"/>
      <c r="G7" s="21">
        <v>2.6558250361728217</v>
      </c>
      <c r="H7" s="22">
        <v>1</v>
      </c>
      <c r="I7" s="13"/>
      <c r="J7" s="21">
        <v>2.5787057494314594</v>
      </c>
      <c r="K7" s="22">
        <v>1</v>
      </c>
      <c r="L7" s="13"/>
      <c r="M7" s="21">
        <v>2.284710984893299</v>
      </c>
      <c r="N7" s="22">
        <v>5</v>
      </c>
      <c r="O7" s="13"/>
      <c r="P7" s="21">
        <v>1.9811915681108208</v>
      </c>
      <c r="Q7" s="22">
        <v>2</v>
      </c>
      <c r="R7" s="13"/>
      <c r="S7" s="21">
        <v>1.58938371445799</v>
      </c>
      <c r="T7" s="22">
        <v>6</v>
      </c>
      <c r="U7" s="13"/>
      <c r="V7" s="21">
        <v>1.4588200138903407</v>
      </c>
      <c r="W7" s="22">
        <v>8</v>
      </c>
      <c r="X7" s="13"/>
      <c r="Y7" s="21">
        <v>15.521825947800153</v>
      </c>
      <c r="Z7" s="22">
        <v>1</v>
      </c>
      <c r="AA7" s="13"/>
      <c r="AB7" s="14" t="str">
        <f aca="true" t="shared" si="0" ref="AB7:AB13">CHAR(65)</f>
        <v>A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3"/>
      <c r="AV7" s="21">
        <v>121.24817437600942</v>
      </c>
    </row>
    <row r="8" spans="1:48" ht="12" customHeight="1">
      <c r="A8" s="11" t="s">
        <v>18</v>
      </c>
      <c r="B8" s="12">
        <v>8.4</v>
      </c>
      <c r="C8" s="13"/>
      <c r="D8" s="21">
        <v>2.7279385289972002</v>
      </c>
      <c r="E8" s="22">
        <v>26</v>
      </c>
      <c r="F8" s="13"/>
      <c r="G8" s="21">
        <v>2.473020277241053</v>
      </c>
      <c r="H8" s="22">
        <v>10</v>
      </c>
      <c r="I8" s="13"/>
      <c r="J8" s="21">
        <v>2.5716186115256803</v>
      </c>
      <c r="K8" s="22">
        <v>2</v>
      </c>
      <c r="L8" s="13"/>
      <c r="M8" s="21">
        <v>2.3628691693046218</v>
      </c>
      <c r="N8" s="22">
        <v>1</v>
      </c>
      <c r="O8" s="13"/>
      <c r="P8" s="21">
        <v>1.9281892106613618</v>
      </c>
      <c r="Q8" s="22">
        <v>4</v>
      </c>
      <c r="R8" s="13"/>
      <c r="S8" s="21">
        <v>1.5928017439514481</v>
      </c>
      <c r="T8" s="22">
        <v>5</v>
      </c>
      <c r="U8" s="13"/>
      <c r="V8" s="21">
        <v>1.4199296699181458</v>
      </c>
      <c r="W8" s="22">
        <v>11</v>
      </c>
      <c r="X8" s="13"/>
      <c r="Y8" s="21">
        <v>15.076367211599509</v>
      </c>
      <c r="Z8" s="22">
        <v>3</v>
      </c>
      <c r="AA8" s="13"/>
      <c r="AB8" s="14" t="str">
        <f t="shared" si="0"/>
        <v>A</v>
      </c>
      <c r="AC8" s="14" t="str">
        <f aca="true" t="shared" si="1" ref="AC8:AC13">CHAR(66)</f>
        <v>B</v>
      </c>
      <c r="AD8" s="14" t="str">
        <f aca="true" t="shared" si="2" ref="AD8:AD22">CHAR(67)</f>
        <v>C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3"/>
      <c r="AV8" s="21">
        <v>117.76848978826753</v>
      </c>
    </row>
    <row r="9" spans="1:48" ht="12" customHeight="1">
      <c r="A9" s="11" t="s">
        <v>19</v>
      </c>
      <c r="B9" s="12">
        <v>8</v>
      </c>
      <c r="C9" s="13"/>
      <c r="D9" s="21">
        <v>3.0495937981493593</v>
      </c>
      <c r="E9" s="22">
        <v>5</v>
      </c>
      <c r="F9" s="13"/>
      <c r="G9" s="21">
        <v>2.566766307462473</v>
      </c>
      <c r="H9" s="22">
        <v>3</v>
      </c>
      <c r="I9" s="13"/>
      <c r="J9" s="21">
        <v>2.484548060111819</v>
      </c>
      <c r="K9" s="22">
        <v>5</v>
      </c>
      <c r="L9" s="13"/>
      <c r="M9" s="21">
        <v>2.205420073171667</v>
      </c>
      <c r="N9" s="22">
        <v>9</v>
      </c>
      <c r="O9" s="13"/>
      <c r="P9" s="21">
        <v>1.820356828264186</v>
      </c>
      <c r="Q9" s="22">
        <v>15</v>
      </c>
      <c r="R9" s="13"/>
      <c r="S9" s="21">
        <v>1.527004676202381</v>
      </c>
      <c r="T9" s="22">
        <v>15</v>
      </c>
      <c r="U9" s="13"/>
      <c r="V9" s="21">
        <v>1.4199296699181456</v>
      </c>
      <c r="W9" s="22">
        <v>12</v>
      </c>
      <c r="X9" s="13"/>
      <c r="Y9" s="21">
        <v>15.073619413280031</v>
      </c>
      <c r="Z9" s="22">
        <v>4</v>
      </c>
      <c r="AA9" s="13"/>
      <c r="AB9" s="14" t="str">
        <f t="shared" si="0"/>
        <v>A</v>
      </c>
      <c r="AC9" s="14" t="str">
        <f t="shared" si="1"/>
        <v>B</v>
      </c>
      <c r="AD9" s="14" t="str">
        <f t="shared" si="2"/>
        <v>C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3"/>
      <c r="AV9" s="21">
        <v>117.74702546242656</v>
      </c>
    </row>
    <row r="10" spans="1:48" ht="12" customHeight="1">
      <c r="A10" s="11" t="s">
        <v>20</v>
      </c>
      <c r="B10" s="12">
        <v>9.2</v>
      </c>
      <c r="C10" s="13"/>
      <c r="D10" s="21">
        <v>2.7864213052066837</v>
      </c>
      <c r="E10" s="22">
        <v>21</v>
      </c>
      <c r="F10" s="13"/>
      <c r="G10" s="21">
        <v>2.4130228178993445</v>
      </c>
      <c r="H10" s="22">
        <v>21</v>
      </c>
      <c r="I10" s="13"/>
      <c r="J10" s="21">
        <v>2.4561995084887007</v>
      </c>
      <c r="K10" s="22">
        <v>10</v>
      </c>
      <c r="L10" s="13"/>
      <c r="M10" s="21">
        <v>2.298303712617007</v>
      </c>
      <c r="N10" s="22">
        <v>4</v>
      </c>
      <c r="O10" s="13"/>
      <c r="P10" s="21">
        <v>1.8130461582711572</v>
      </c>
      <c r="Q10" s="22">
        <v>17</v>
      </c>
      <c r="R10" s="13"/>
      <c r="S10" s="21">
        <v>1.673125437047712</v>
      </c>
      <c r="T10" s="22">
        <v>1</v>
      </c>
      <c r="U10" s="13"/>
      <c r="V10" s="21">
        <v>1.5728983562087797</v>
      </c>
      <c r="W10" s="22">
        <v>2</v>
      </c>
      <c r="X10" s="13"/>
      <c r="Y10" s="21">
        <v>15.013017295739385</v>
      </c>
      <c r="Z10" s="22">
        <v>5</v>
      </c>
      <c r="AA10" s="13"/>
      <c r="AB10" s="14" t="str">
        <f t="shared" si="0"/>
        <v>A</v>
      </c>
      <c r="AC10" s="14" t="str">
        <f t="shared" si="1"/>
        <v>B</v>
      </c>
      <c r="AD10" s="14" t="str">
        <f t="shared" si="2"/>
        <v>C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3"/>
      <c r="AV10" s="21">
        <v>117.27363424287323</v>
      </c>
    </row>
    <row r="11" spans="1:48" ht="12" customHeight="1">
      <c r="A11" s="11" t="s">
        <v>21</v>
      </c>
      <c r="B11" s="12">
        <v>9</v>
      </c>
      <c r="C11" s="13"/>
      <c r="D11" s="21">
        <v>2.6656826704516208</v>
      </c>
      <c r="E11" s="22">
        <v>33</v>
      </c>
      <c r="F11" s="13"/>
      <c r="G11" s="21">
        <v>2.5489545617204037</v>
      </c>
      <c r="H11" s="22">
        <v>4</v>
      </c>
      <c r="I11" s="13"/>
      <c r="J11" s="21">
        <v>2.4420252326771417</v>
      </c>
      <c r="K11" s="22">
        <v>13</v>
      </c>
      <c r="L11" s="13"/>
      <c r="M11" s="21">
        <v>2.23713643786032</v>
      </c>
      <c r="N11" s="22">
        <v>7</v>
      </c>
      <c r="O11" s="13"/>
      <c r="P11" s="21">
        <v>1.8614793469749733</v>
      </c>
      <c r="Q11" s="22">
        <v>8</v>
      </c>
      <c r="R11" s="13"/>
      <c r="S11" s="21">
        <v>1.644072186353319</v>
      </c>
      <c r="T11" s="22">
        <v>2</v>
      </c>
      <c r="U11" s="13"/>
      <c r="V11" s="21">
        <v>1.5089453461211697</v>
      </c>
      <c r="W11" s="22">
        <v>3</v>
      </c>
      <c r="X11" s="13"/>
      <c r="Y11" s="21">
        <v>14.908295782158948</v>
      </c>
      <c r="Z11" s="22">
        <v>7</v>
      </c>
      <c r="AA11" s="13"/>
      <c r="AB11" s="14" t="str">
        <f t="shared" si="0"/>
        <v>A</v>
      </c>
      <c r="AC11" s="14" t="str">
        <f t="shared" si="1"/>
        <v>B</v>
      </c>
      <c r="AD11" s="14" t="str">
        <f t="shared" si="2"/>
        <v>C</v>
      </c>
      <c r="AE11" s="14" t="str">
        <f aca="true" t="shared" si="3" ref="AE11:AE25">CHAR(68)</f>
        <v>D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3"/>
      <c r="AV11" s="21">
        <v>116.45560597852975</v>
      </c>
    </row>
    <row r="12" spans="1:48" ht="12" customHeight="1">
      <c r="A12" s="11" t="s">
        <v>22</v>
      </c>
      <c r="B12" s="12">
        <v>8</v>
      </c>
      <c r="C12" s="13"/>
      <c r="D12" s="21">
        <v>3.2014603621772117</v>
      </c>
      <c r="E12" s="22">
        <v>1</v>
      </c>
      <c r="F12" s="13"/>
      <c r="G12" s="21">
        <v>2.4486463093834843</v>
      </c>
      <c r="H12" s="22">
        <v>16</v>
      </c>
      <c r="I12" s="13"/>
      <c r="J12" s="21">
        <v>2.481510715295056</v>
      </c>
      <c r="K12" s="22">
        <v>6</v>
      </c>
      <c r="L12" s="13"/>
      <c r="M12" s="21">
        <v>2.0966782513820013</v>
      </c>
      <c r="N12" s="22">
        <v>18</v>
      </c>
      <c r="O12" s="13"/>
      <c r="P12" s="21">
        <v>1.8349781682502435</v>
      </c>
      <c r="Q12" s="22">
        <v>11</v>
      </c>
      <c r="R12" s="13"/>
      <c r="S12" s="21">
        <v>1.491969873894436</v>
      </c>
      <c r="T12" s="22">
        <v>21</v>
      </c>
      <c r="U12" s="13"/>
      <c r="V12" s="21">
        <v>1.3067155574657556</v>
      </c>
      <c r="W12" s="22">
        <v>22</v>
      </c>
      <c r="X12" s="13"/>
      <c r="Y12" s="21">
        <v>14.861959237848188</v>
      </c>
      <c r="Z12" s="22">
        <v>8</v>
      </c>
      <c r="AA12" s="13"/>
      <c r="AB12" s="14" t="str">
        <f t="shared" si="0"/>
        <v>A</v>
      </c>
      <c r="AC12" s="14" t="str">
        <f t="shared" si="1"/>
        <v>B</v>
      </c>
      <c r="AD12" s="14" t="str">
        <f t="shared" si="2"/>
        <v>C</v>
      </c>
      <c r="AE12" s="14" t="str">
        <f t="shared" si="3"/>
        <v>D</v>
      </c>
      <c r="AF12" s="14" t="str">
        <f aca="true" t="shared" si="4" ref="AF12:AF26">CHAR(69)</f>
        <v>E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3"/>
      <c r="AV12" s="21">
        <v>116.09364976129946</v>
      </c>
    </row>
    <row r="13" spans="1:48" ht="12" customHeight="1">
      <c r="A13" s="11" t="s">
        <v>23</v>
      </c>
      <c r="B13" s="12">
        <v>9</v>
      </c>
      <c r="C13" s="13"/>
      <c r="D13" s="21">
        <v>2.729825070165248</v>
      </c>
      <c r="E13" s="22">
        <v>25</v>
      </c>
      <c r="F13" s="13"/>
      <c r="G13" s="21">
        <v>2.399898373668346</v>
      </c>
      <c r="H13" s="22">
        <v>23</v>
      </c>
      <c r="I13" s="13"/>
      <c r="J13" s="21">
        <v>2.4693613360280056</v>
      </c>
      <c r="K13" s="22">
        <v>7</v>
      </c>
      <c r="L13" s="13"/>
      <c r="M13" s="21">
        <v>2.234870983239702</v>
      </c>
      <c r="N13" s="22">
        <v>8</v>
      </c>
      <c r="O13" s="13"/>
      <c r="P13" s="21">
        <v>1.8075631557763854</v>
      </c>
      <c r="Q13" s="22">
        <v>19</v>
      </c>
      <c r="R13" s="13"/>
      <c r="S13" s="21">
        <v>1.5569124342701386</v>
      </c>
      <c r="T13" s="22">
        <v>10</v>
      </c>
      <c r="U13" s="13"/>
      <c r="V13" s="21">
        <v>1.5037599669248773</v>
      </c>
      <c r="W13" s="22">
        <v>4</v>
      </c>
      <c r="X13" s="13"/>
      <c r="Y13" s="21">
        <v>14.702191320072703</v>
      </c>
      <c r="Z13" s="22">
        <v>10</v>
      </c>
      <c r="AA13" s="13"/>
      <c r="AB13" s="14" t="str">
        <f t="shared" si="0"/>
        <v>A</v>
      </c>
      <c r="AC13" s="14" t="str">
        <f t="shared" si="1"/>
        <v>B</v>
      </c>
      <c r="AD13" s="14" t="str">
        <f t="shared" si="2"/>
        <v>C</v>
      </c>
      <c r="AE13" s="14" t="str">
        <f t="shared" si="3"/>
        <v>D</v>
      </c>
      <c r="AF13" s="14" t="str">
        <f t="shared" si="4"/>
        <v>E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3"/>
      <c r="AV13" s="21">
        <v>114.84562852853469</v>
      </c>
    </row>
    <row r="14" spans="1:48" ht="12" customHeight="1">
      <c r="A14" s="11" t="s">
        <v>24</v>
      </c>
      <c r="B14" s="12">
        <v>8</v>
      </c>
      <c r="C14" s="13"/>
      <c r="D14" s="21">
        <v>2.5628661767930123</v>
      </c>
      <c r="E14" s="22">
        <v>38</v>
      </c>
      <c r="F14" s="13"/>
      <c r="G14" s="21">
        <v>2.3511504379532076</v>
      </c>
      <c r="H14" s="22">
        <v>32</v>
      </c>
      <c r="I14" s="13"/>
      <c r="J14" s="21">
        <v>2.3205314400066372</v>
      </c>
      <c r="K14" s="22">
        <v>27</v>
      </c>
      <c r="L14" s="13"/>
      <c r="M14" s="21">
        <v>2.149916434966525</v>
      </c>
      <c r="N14" s="22">
        <v>13</v>
      </c>
      <c r="O14" s="13"/>
      <c r="P14" s="21">
        <v>1.8770145207101594</v>
      </c>
      <c r="Q14" s="22">
        <v>7</v>
      </c>
      <c r="R14" s="13"/>
      <c r="S14" s="21">
        <v>1.5594759563902323</v>
      </c>
      <c r="T14" s="22">
        <v>9</v>
      </c>
      <c r="U14" s="13"/>
      <c r="V14" s="21">
        <v>1.414744290721853</v>
      </c>
      <c r="W14" s="22">
        <v>13</v>
      </c>
      <c r="X14" s="13"/>
      <c r="Y14" s="21">
        <v>14.235699257541627</v>
      </c>
      <c r="Z14" s="22">
        <v>19</v>
      </c>
      <c r="AA14" s="13"/>
      <c r="AB14" s="14"/>
      <c r="AC14" s="14"/>
      <c r="AD14" s="14" t="str">
        <f t="shared" si="2"/>
        <v>C</v>
      </c>
      <c r="AE14" s="14" t="str">
        <f t="shared" si="3"/>
        <v>D</v>
      </c>
      <c r="AF14" s="14" t="str">
        <f t="shared" si="4"/>
        <v>E</v>
      </c>
      <c r="AG14" s="14" t="str">
        <f aca="true" t="shared" si="5" ref="AG14:AG26">CHAR(70)</f>
        <v>F</v>
      </c>
      <c r="AH14" s="14" t="str">
        <f aca="true" t="shared" si="6" ref="AH14:AH27">CHAR(71)</f>
        <v>G</v>
      </c>
      <c r="AI14" s="14" t="str">
        <f aca="true" t="shared" si="7" ref="AI14:AI28">CHAR(72)</f>
        <v>H</v>
      </c>
      <c r="AJ14" s="14" t="str">
        <f aca="true" t="shared" si="8" ref="AJ14:AJ29">CHAR(73)</f>
        <v>I</v>
      </c>
      <c r="AK14" s="14" t="str">
        <f aca="true" t="shared" si="9" ref="AK14:AK30">CHAR(74)</f>
        <v>J</v>
      </c>
      <c r="AL14" s="14"/>
      <c r="AM14" s="14"/>
      <c r="AN14" s="14"/>
      <c r="AO14" s="14"/>
      <c r="AP14" s="14"/>
      <c r="AQ14" s="14"/>
      <c r="AR14" s="14"/>
      <c r="AS14" s="14"/>
      <c r="AT14" s="14"/>
      <c r="AU14" s="13"/>
      <c r="AV14" s="21">
        <v>111.20164288322417</v>
      </c>
    </row>
    <row r="15" spans="1:48" ht="12" customHeight="1">
      <c r="A15" s="11" t="s">
        <v>25</v>
      </c>
      <c r="B15" s="12">
        <v>8</v>
      </c>
      <c r="C15" s="13"/>
      <c r="D15" s="21">
        <v>2.4996670476634097</v>
      </c>
      <c r="E15" s="22">
        <v>40</v>
      </c>
      <c r="F15" s="13"/>
      <c r="G15" s="21">
        <v>2.335213612815566</v>
      </c>
      <c r="H15" s="22">
        <v>38</v>
      </c>
      <c r="I15" s="13"/>
      <c r="J15" s="21">
        <v>2.349892439902009</v>
      </c>
      <c r="K15" s="22">
        <v>25</v>
      </c>
      <c r="L15" s="13"/>
      <c r="M15" s="21">
        <v>2.203154618551049</v>
      </c>
      <c r="N15" s="22">
        <v>10</v>
      </c>
      <c r="O15" s="13"/>
      <c r="P15" s="21">
        <v>1.8212706620133146</v>
      </c>
      <c r="Q15" s="22">
        <v>14</v>
      </c>
      <c r="R15" s="13"/>
      <c r="S15" s="21">
        <v>1.5569124342701386</v>
      </c>
      <c r="T15" s="22">
        <v>10</v>
      </c>
      <c r="U15" s="13"/>
      <c r="V15" s="21">
        <v>1.414744290721853</v>
      </c>
      <c r="W15" s="22">
        <v>13</v>
      </c>
      <c r="X15" s="13"/>
      <c r="Y15" s="21">
        <v>14.18085510593734</v>
      </c>
      <c r="Z15" s="22">
        <v>20</v>
      </c>
      <c r="AA15" s="13"/>
      <c r="AB15" s="14"/>
      <c r="AC15" s="14"/>
      <c r="AD15" s="14" t="str">
        <f t="shared" si="2"/>
        <v>C</v>
      </c>
      <c r="AE15" s="14" t="str">
        <f t="shared" si="3"/>
        <v>D</v>
      </c>
      <c r="AF15" s="14" t="str">
        <f t="shared" si="4"/>
        <v>E</v>
      </c>
      <c r="AG15" s="14" t="str">
        <f t="shared" si="5"/>
        <v>F</v>
      </c>
      <c r="AH15" s="14" t="str">
        <f t="shared" si="6"/>
        <v>G</v>
      </c>
      <c r="AI15" s="14" t="str">
        <f t="shared" si="7"/>
        <v>H</v>
      </c>
      <c r="AJ15" s="14" t="str">
        <f t="shared" si="8"/>
        <v>I</v>
      </c>
      <c r="AK15" s="14" t="str">
        <f t="shared" si="9"/>
        <v>J</v>
      </c>
      <c r="AL15" s="14" t="str">
        <f aca="true" t="shared" si="10" ref="AL15:AL30">CHAR(75)</f>
        <v>K</v>
      </c>
      <c r="AM15" s="14"/>
      <c r="AN15" s="14"/>
      <c r="AO15" s="14"/>
      <c r="AP15" s="14"/>
      <c r="AQ15" s="14"/>
      <c r="AR15" s="14"/>
      <c r="AS15" s="14"/>
      <c r="AT15" s="14"/>
      <c r="AU15" s="13"/>
      <c r="AV15" s="21">
        <v>110.7732298035012</v>
      </c>
    </row>
    <row r="16" spans="1:48" ht="12" customHeight="1">
      <c r="A16" s="11" t="s">
        <v>26</v>
      </c>
      <c r="B16" s="12">
        <v>9</v>
      </c>
      <c r="C16" s="13"/>
      <c r="D16" s="21">
        <v>2.7977405522149708</v>
      </c>
      <c r="E16" s="22">
        <v>20</v>
      </c>
      <c r="F16" s="13"/>
      <c r="G16" s="21">
        <v>2.450521229987913</v>
      </c>
      <c r="H16" s="22">
        <v>14</v>
      </c>
      <c r="I16" s="13"/>
      <c r="J16" s="21">
        <v>2.379253439797381</v>
      </c>
      <c r="K16" s="22">
        <v>21</v>
      </c>
      <c r="L16" s="13"/>
      <c r="M16" s="21">
        <v>2.0706255232448934</v>
      </c>
      <c r="N16" s="22">
        <v>24</v>
      </c>
      <c r="O16" s="13"/>
      <c r="P16" s="21">
        <v>1.6869371008914094</v>
      </c>
      <c r="Q16" s="22">
        <v>30</v>
      </c>
      <c r="R16" s="13"/>
      <c r="S16" s="21">
        <v>1.5030784697481745</v>
      </c>
      <c r="T16" s="22">
        <v>20</v>
      </c>
      <c r="U16" s="13"/>
      <c r="V16" s="21">
        <v>1.2591829148330724</v>
      </c>
      <c r="W16" s="22">
        <v>34</v>
      </c>
      <c r="X16" s="13"/>
      <c r="Y16" s="21">
        <v>14.147339230717813</v>
      </c>
      <c r="Z16" s="22">
        <v>21</v>
      </c>
      <c r="AA16" s="13"/>
      <c r="AB16" s="14"/>
      <c r="AC16" s="14"/>
      <c r="AD16" s="14" t="str">
        <f t="shared" si="2"/>
        <v>C</v>
      </c>
      <c r="AE16" s="14" t="str">
        <f t="shared" si="3"/>
        <v>D</v>
      </c>
      <c r="AF16" s="14" t="str">
        <f t="shared" si="4"/>
        <v>E</v>
      </c>
      <c r="AG16" s="14" t="str">
        <f t="shared" si="5"/>
        <v>F</v>
      </c>
      <c r="AH16" s="14" t="str">
        <f t="shared" si="6"/>
        <v>G</v>
      </c>
      <c r="AI16" s="14" t="str">
        <f t="shared" si="7"/>
        <v>H</v>
      </c>
      <c r="AJ16" s="14" t="str">
        <f t="shared" si="8"/>
        <v>I</v>
      </c>
      <c r="AK16" s="14" t="str">
        <f t="shared" si="9"/>
        <v>J</v>
      </c>
      <c r="AL16" s="14" t="str">
        <f t="shared" si="10"/>
        <v>K</v>
      </c>
      <c r="AM16" s="14" t="str">
        <f aca="true" t="shared" si="11" ref="AM16:AM30">CHAR(76)</f>
        <v>L</v>
      </c>
      <c r="AN16" s="14"/>
      <c r="AO16" s="14"/>
      <c r="AP16" s="14"/>
      <c r="AQ16" s="14"/>
      <c r="AR16" s="14"/>
      <c r="AS16" s="14"/>
      <c r="AT16" s="14"/>
      <c r="AU16" s="13"/>
      <c r="AV16" s="21">
        <v>110.51142177288366</v>
      </c>
    </row>
    <row r="17" spans="1:48" ht="12" customHeight="1">
      <c r="A17" s="11" t="s">
        <v>27</v>
      </c>
      <c r="B17" s="12">
        <v>8</v>
      </c>
      <c r="C17" s="13"/>
      <c r="D17" s="21">
        <v>2.928855163394297</v>
      </c>
      <c r="E17" s="22">
        <v>10</v>
      </c>
      <c r="F17" s="13"/>
      <c r="G17" s="21">
        <v>2.386773929437347</v>
      </c>
      <c r="H17" s="22">
        <v>25</v>
      </c>
      <c r="I17" s="13"/>
      <c r="J17" s="21">
        <v>2.359004474352297</v>
      </c>
      <c r="K17" s="22">
        <v>23</v>
      </c>
      <c r="L17" s="13"/>
      <c r="M17" s="21">
        <v>1.9460255191109008</v>
      </c>
      <c r="N17" s="22">
        <v>37</v>
      </c>
      <c r="O17" s="13"/>
      <c r="P17" s="21">
        <v>1.6777987634001232</v>
      </c>
      <c r="Q17" s="22">
        <v>33</v>
      </c>
      <c r="R17" s="13"/>
      <c r="S17" s="21">
        <v>1.4492445052262104</v>
      </c>
      <c r="T17" s="22">
        <v>30</v>
      </c>
      <c r="U17" s="13"/>
      <c r="V17" s="21">
        <v>1.3931385440706336</v>
      </c>
      <c r="W17" s="22">
        <v>15</v>
      </c>
      <c r="X17" s="13"/>
      <c r="Y17" s="21">
        <v>14.140840898991808</v>
      </c>
      <c r="Z17" s="22">
        <v>22</v>
      </c>
      <c r="AA17" s="13"/>
      <c r="AB17" s="14"/>
      <c r="AC17" s="14"/>
      <c r="AD17" s="14" t="str">
        <f t="shared" si="2"/>
        <v>C</v>
      </c>
      <c r="AE17" s="14" t="str">
        <f t="shared" si="3"/>
        <v>D</v>
      </c>
      <c r="AF17" s="14" t="str">
        <f t="shared" si="4"/>
        <v>E</v>
      </c>
      <c r="AG17" s="14" t="str">
        <f t="shared" si="5"/>
        <v>F</v>
      </c>
      <c r="AH17" s="14" t="str">
        <f t="shared" si="6"/>
        <v>G</v>
      </c>
      <c r="AI17" s="14" t="str">
        <f t="shared" si="7"/>
        <v>H</v>
      </c>
      <c r="AJ17" s="14" t="str">
        <f t="shared" si="8"/>
        <v>I</v>
      </c>
      <c r="AK17" s="14" t="str">
        <f t="shared" si="9"/>
        <v>J</v>
      </c>
      <c r="AL17" s="14" t="str">
        <f t="shared" si="10"/>
        <v>K</v>
      </c>
      <c r="AM17" s="14" t="str">
        <f t="shared" si="11"/>
        <v>L</v>
      </c>
      <c r="AN17" s="14"/>
      <c r="AO17" s="14"/>
      <c r="AP17" s="14"/>
      <c r="AQ17" s="14"/>
      <c r="AR17" s="14"/>
      <c r="AS17" s="14"/>
      <c r="AT17" s="14"/>
      <c r="AU17" s="13"/>
      <c r="AV17" s="21">
        <v>110.46066029282858</v>
      </c>
    </row>
    <row r="18" spans="1:48" ht="12" customHeight="1">
      <c r="A18" s="11" t="s">
        <v>28</v>
      </c>
      <c r="B18" s="12">
        <v>9</v>
      </c>
      <c r="C18" s="13"/>
      <c r="D18" s="21">
        <v>2.67511537629186</v>
      </c>
      <c r="E18" s="22">
        <v>32</v>
      </c>
      <c r="F18" s="13"/>
      <c r="G18" s="21">
        <v>2.3061523434469264</v>
      </c>
      <c r="H18" s="22">
        <v>43</v>
      </c>
      <c r="I18" s="13"/>
      <c r="J18" s="21">
        <v>2.4157015775985324</v>
      </c>
      <c r="K18" s="22">
        <v>15</v>
      </c>
      <c r="L18" s="13"/>
      <c r="M18" s="21">
        <v>2.0672273413139663</v>
      </c>
      <c r="N18" s="22">
        <v>25</v>
      </c>
      <c r="O18" s="13"/>
      <c r="P18" s="21">
        <v>1.8002524857833566</v>
      </c>
      <c r="Q18" s="22">
        <v>20</v>
      </c>
      <c r="R18" s="13"/>
      <c r="S18" s="21">
        <v>1.4791522632939682</v>
      </c>
      <c r="T18" s="22">
        <v>23</v>
      </c>
      <c r="U18" s="13"/>
      <c r="V18" s="21">
        <v>1.3300497638490727</v>
      </c>
      <c r="W18" s="22">
        <v>21</v>
      </c>
      <c r="X18" s="13"/>
      <c r="Y18" s="21">
        <v>14.073651151577682</v>
      </c>
      <c r="Z18" s="22">
        <v>23</v>
      </c>
      <c r="AA18" s="13"/>
      <c r="AB18" s="14"/>
      <c r="AC18" s="14"/>
      <c r="AD18" s="14" t="str">
        <f t="shared" si="2"/>
        <v>C</v>
      </c>
      <c r="AE18" s="14" t="str">
        <f t="shared" si="3"/>
        <v>D</v>
      </c>
      <c r="AF18" s="14" t="str">
        <f t="shared" si="4"/>
        <v>E</v>
      </c>
      <c r="AG18" s="14" t="str">
        <f t="shared" si="5"/>
        <v>F</v>
      </c>
      <c r="AH18" s="14" t="str">
        <f t="shared" si="6"/>
        <v>G</v>
      </c>
      <c r="AI18" s="14" t="str">
        <f t="shared" si="7"/>
        <v>H</v>
      </c>
      <c r="AJ18" s="14" t="str">
        <f t="shared" si="8"/>
        <v>I</v>
      </c>
      <c r="AK18" s="14" t="str">
        <f t="shared" si="9"/>
        <v>J</v>
      </c>
      <c r="AL18" s="14" t="str">
        <f t="shared" si="10"/>
        <v>K</v>
      </c>
      <c r="AM18" s="14" t="str">
        <f t="shared" si="11"/>
        <v>L</v>
      </c>
      <c r="AN18" s="14" t="str">
        <f aca="true" t="shared" si="12" ref="AN18:AN32">CHAR(77)</f>
        <v>M</v>
      </c>
      <c r="AO18" s="14"/>
      <c r="AP18" s="14"/>
      <c r="AQ18" s="14"/>
      <c r="AR18" s="14"/>
      <c r="AS18" s="14"/>
      <c r="AT18" s="14"/>
      <c r="AU18" s="13"/>
      <c r="AV18" s="21">
        <v>109.93581004401474</v>
      </c>
    </row>
    <row r="19" spans="1:48" ht="12" customHeight="1">
      <c r="A19" s="11" t="s">
        <v>29</v>
      </c>
      <c r="B19" s="12">
        <v>8</v>
      </c>
      <c r="C19" s="13"/>
      <c r="D19" s="21">
        <v>2.9307417045623447</v>
      </c>
      <c r="E19" s="22">
        <v>9</v>
      </c>
      <c r="F19" s="13"/>
      <c r="G19" s="21">
        <v>2.409272976690488</v>
      </c>
      <c r="H19" s="22">
        <v>22</v>
      </c>
      <c r="I19" s="13"/>
      <c r="J19" s="21">
        <v>2.3802658880696352</v>
      </c>
      <c r="K19" s="22">
        <v>20</v>
      </c>
      <c r="L19" s="13"/>
      <c r="M19" s="21">
        <v>1.9256364275253388</v>
      </c>
      <c r="N19" s="22">
        <v>41</v>
      </c>
      <c r="O19" s="13"/>
      <c r="P19" s="21">
        <v>1.7499916295812832</v>
      </c>
      <c r="Q19" s="22">
        <v>24</v>
      </c>
      <c r="R19" s="13"/>
      <c r="S19" s="21">
        <v>1.3894289890906946</v>
      </c>
      <c r="T19" s="22">
        <v>43</v>
      </c>
      <c r="U19" s="13"/>
      <c r="V19" s="21">
        <v>1.2660967537614627</v>
      </c>
      <c r="W19" s="22">
        <v>32</v>
      </c>
      <c r="X19" s="13"/>
      <c r="Y19" s="21">
        <v>14.051434369281246</v>
      </c>
      <c r="Z19" s="22">
        <v>25</v>
      </c>
      <c r="AA19" s="13"/>
      <c r="AB19" s="14"/>
      <c r="AC19" s="14"/>
      <c r="AD19" s="14" t="str">
        <f t="shared" si="2"/>
        <v>C</v>
      </c>
      <c r="AE19" s="14" t="str">
        <f t="shared" si="3"/>
        <v>D</v>
      </c>
      <c r="AF19" s="14" t="str">
        <f t="shared" si="4"/>
        <v>E</v>
      </c>
      <c r="AG19" s="14" t="str">
        <f t="shared" si="5"/>
        <v>F</v>
      </c>
      <c r="AH19" s="14" t="str">
        <f t="shared" si="6"/>
        <v>G</v>
      </c>
      <c r="AI19" s="14" t="str">
        <f t="shared" si="7"/>
        <v>H</v>
      </c>
      <c r="AJ19" s="14" t="str">
        <f t="shared" si="8"/>
        <v>I</v>
      </c>
      <c r="AK19" s="14" t="str">
        <f t="shared" si="9"/>
        <v>J</v>
      </c>
      <c r="AL19" s="14" t="str">
        <f t="shared" si="10"/>
        <v>K</v>
      </c>
      <c r="AM19" s="14" t="str">
        <f t="shared" si="11"/>
        <v>L</v>
      </c>
      <c r="AN19" s="14" t="str">
        <f t="shared" si="12"/>
        <v>M</v>
      </c>
      <c r="AO19" s="14"/>
      <c r="AP19" s="14"/>
      <c r="AQ19" s="14"/>
      <c r="AR19" s="14"/>
      <c r="AS19" s="14"/>
      <c r="AT19" s="14"/>
      <c r="AU19" s="13"/>
      <c r="AV19" s="21">
        <v>109.76226446355201</v>
      </c>
    </row>
    <row r="20" spans="1:48" ht="12" customHeight="1">
      <c r="A20" s="11" t="s">
        <v>77</v>
      </c>
      <c r="B20" s="12">
        <v>9</v>
      </c>
      <c r="C20" s="13"/>
      <c r="D20" s="21">
        <v>2.4930641535752414</v>
      </c>
      <c r="E20" s="22">
        <v>41</v>
      </c>
      <c r="F20" s="13"/>
      <c r="G20" s="21">
        <v>2.349275517348779</v>
      </c>
      <c r="H20" s="22">
        <v>35</v>
      </c>
      <c r="I20" s="13"/>
      <c r="J20" s="21">
        <v>2.1544899233569477</v>
      </c>
      <c r="K20" s="22">
        <v>45</v>
      </c>
      <c r="L20" s="13"/>
      <c r="M20" s="21">
        <v>2.0955455240716923</v>
      </c>
      <c r="N20" s="22">
        <v>19</v>
      </c>
      <c r="O20" s="13"/>
      <c r="P20" s="21">
        <v>1.8879805256997029</v>
      </c>
      <c r="Q20" s="22">
        <v>5</v>
      </c>
      <c r="R20" s="13"/>
      <c r="S20" s="21">
        <v>1.597928788191635</v>
      </c>
      <c r="T20" s="22">
        <v>4</v>
      </c>
      <c r="U20" s="13"/>
      <c r="V20" s="21">
        <v>1.4631411632205849</v>
      </c>
      <c r="W20" s="22">
        <v>7</v>
      </c>
      <c r="X20" s="13"/>
      <c r="Y20" s="21">
        <v>14.041425595464585</v>
      </c>
      <c r="Z20" s="22">
        <v>26</v>
      </c>
      <c r="AA20" s="13"/>
      <c r="AB20" s="14"/>
      <c r="AC20" s="14"/>
      <c r="AD20" s="14" t="str">
        <f>CHAR(67)</f>
        <v>C</v>
      </c>
      <c r="AE20" s="14" t="str">
        <f>CHAR(68)</f>
        <v>D</v>
      </c>
      <c r="AF20" s="14" t="str">
        <f>CHAR(69)</f>
        <v>E</v>
      </c>
      <c r="AG20" s="14" t="str">
        <f>CHAR(70)</f>
        <v>F</v>
      </c>
      <c r="AH20" s="14" t="str">
        <f>CHAR(71)</f>
        <v>G</v>
      </c>
      <c r="AI20" s="14" t="str">
        <f>CHAR(72)</f>
        <v>H</v>
      </c>
      <c r="AJ20" s="14" t="str">
        <f>CHAR(73)</f>
        <v>I</v>
      </c>
      <c r="AK20" s="14" t="str">
        <f>CHAR(74)</f>
        <v>J</v>
      </c>
      <c r="AL20" s="14" t="str">
        <f>CHAR(75)</f>
        <v>K</v>
      </c>
      <c r="AM20" s="14" t="str">
        <f>CHAR(76)</f>
        <v>L</v>
      </c>
      <c r="AN20" s="14" t="str">
        <f>CHAR(77)</f>
        <v>M</v>
      </c>
      <c r="AO20" s="14"/>
      <c r="AP20" s="14"/>
      <c r="AQ20" s="14"/>
      <c r="AR20" s="14"/>
      <c r="AS20" s="14"/>
      <c r="AT20" s="14"/>
      <c r="AU20" s="13"/>
      <c r="AV20" s="21">
        <v>109.68408129379522</v>
      </c>
    </row>
    <row r="21" spans="1:48" ht="12" customHeight="1">
      <c r="A21" s="11" t="s">
        <v>30</v>
      </c>
      <c r="B21" s="12">
        <v>8</v>
      </c>
      <c r="C21" s="13"/>
      <c r="D21" s="21">
        <v>2.7751020581983967</v>
      </c>
      <c r="E21" s="22">
        <v>23</v>
      </c>
      <c r="F21" s="13"/>
      <c r="G21" s="21">
        <v>2.3970859927617036</v>
      </c>
      <c r="H21" s="22">
        <v>24</v>
      </c>
      <c r="I21" s="13"/>
      <c r="J21" s="21">
        <v>2.23447333686503</v>
      </c>
      <c r="K21" s="22">
        <v>37</v>
      </c>
      <c r="L21" s="13"/>
      <c r="M21" s="21">
        <v>1.9584855195243003</v>
      </c>
      <c r="N21" s="22">
        <v>33</v>
      </c>
      <c r="O21" s="13"/>
      <c r="P21" s="21">
        <v>1.7719236395603697</v>
      </c>
      <c r="Q21" s="22">
        <v>22</v>
      </c>
      <c r="R21" s="13"/>
      <c r="S21" s="21">
        <v>1.5124780508551843</v>
      </c>
      <c r="T21" s="22">
        <v>17</v>
      </c>
      <c r="U21" s="13"/>
      <c r="V21" s="21">
        <v>1.3672116480891703</v>
      </c>
      <c r="W21" s="22">
        <v>19</v>
      </c>
      <c r="X21" s="13"/>
      <c r="Y21" s="21">
        <v>14.016760245854154</v>
      </c>
      <c r="Z21" s="22">
        <v>27</v>
      </c>
      <c r="AA21" s="13"/>
      <c r="AB21" s="14"/>
      <c r="AC21" s="14"/>
      <c r="AD21" s="14" t="str">
        <f t="shared" si="2"/>
        <v>C</v>
      </c>
      <c r="AE21" s="14" t="str">
        <f t="shared" si="3"/>
        <v>D</v>
      </c>
      <c r="AF21" s="14" t="str">
        <f t="shared" si="4"/>
        <v>E</v>
      </c>
      <c r="AG21" s="14" t="str">
        <f t="shared" si="5"/>
        <v>F</v>
      </c>
      <c r="AH21" s="14" t="str">
        <f t="shared" si="6"/>
        <v>G</v>
      </c>
      <c r="AI21" s="14" t="str">
        <f t="shared" si="7"/>
        <v>H</v>
      </c>
      <c r="AJ21" s="14" t="str">
        <f t="shared" si="8"/>
        <v>I</v>
      </c>
      <c r="AK21" s="14" t="str">
        <f t="shared" si="9"/>
        <v>J</v>
      </c>
      <c r="AL21" s="14" t="str">
        <f t="shared" si="10"/>
        <v>K</v>
      </c>
      <c r="AM21" s="14" t="str">
        <f t="shared" si="11"/>
        <v>L</v>
      </c>
      <c r="AN21" s="14" t="str">
        <f t="shared" si="12"/>
        <v>M</v>
      </c>
      <c r="AO21" s="14" t="str">
        <f aca="true" t="shared" si="13" ref="AO21:AO34">CHAR(78)</f>
        <v>N</v>
      </c>
      <c r="AP21" s="14"/>
      <c r="AQ21" s="14"/>
      <c r="AR21" s="14"/>
      <c r="AS21" s="14"/>
      <c r="AT21" s="14"/>
      <c r="AU21" s="13"/>
      <c r="AV21" s="21">
        <v>109.49140881952135</v>
      </c>
    </row>
    <row r="22" spans="1:48" ht="12" customHeight="1">
      <c r="A22" s="11" t="s">
        <v>31</v>
      </c>
      <c r="B22" s="12">
        <v>8.2</v>
      </c>
      <c r="C22" s="13"/>
      <c r="D22" s="21">
        <v>2.4628794948864763</v>
      </c>
      <c r="E22" s="22">
        <v>44</v>
      </c>
      <c r="F22" s="13"/>
      <c r="G22" s="21">
        <v>2.255529487127359</v>
      </c>
      <c r="H22" s="22">
        <v>48</v>
      </c>
      <c r="I22" s="13"/>
      <c r="J22" s="21">
        <v>2.328631026184671</v>
      </c>
      <c r="K22" s="22">
        <v>26</v>
      </c>
      <c r="L22" s="13"/>
      <c r="M22" s="21">
        <v>2.1238637068294177</v>
      </c>
      <c r="N22" s="22">
        <v>15</v>
      </c>
      <c r="O22" s="13"/>
      <c r="P22" s="21">
        <v>1.877928354459288</v>
      </c>
      <c r="Q22" s="22">
        <v>6</v>
      </c>
      <c r="R22" s="13"/>
      <c r="S22" s="21">
        <v>1.5440948236696712</v>
      </c>
      <c r="T22" s="22">
        <v>12</v>
      </c>
      <c r="U22" s="13"/>
      <c r="V22" s="21">
        <v>1.387088935008292</v>
      </c>
      <c r="W22" s="22">
        <v>16</v>
      </c>
      <c r="X22" s="13"/>
      <c r="Y22" s="21">
        <v>13.980015828165175</v>
      </c>
      <c r="Z22" s="22">
        <v>28</v>
      </c>
      <c r="AA22" s="13"/>
      <c r="AB22" s="14"/>
      <c r="AC22" s="14"/>
      <c r="AD22" s="14" t="str">
        <f t="shared" si="2"/>
        <v>C</v>
      </c>
      <c r="AE22" s="14" t="str">
        <f t="shared" si="3"/>
        <v>D</v>
      </c>
      <c r="AF22" s="14" t="str">
        <f t="shared" si="4"/>
        <v>E</v>
      </c>
      <c r="AG22" s="14" t="str">
        <f t="shared" si="5"/>
        <v>F</v>
      </c>
      <c r="AH22" s="14" t="str">
        <f t="shared" si="6"/>
        <v>G</v>
      </c>
      <c r="AI22" s="14" t="str">
        <f t="shared" si="7"/>
        <v>H</v>
      </c>
      <c r="AJ22" s="14" t="str">
        <f t="shared" si="8"/>
        <v>I</v>
      </c>
      <c r="AK22" s="14" t="str">
        <f t="shared" si="9"/>
        <v>J</v>
      </c>
      <c r="AL22" s="14" t="str">
        <f t="shared" si="10"/>
        <v>K</v>
      </c>
      <c r="AM22" s="14" t="str">
        <f t="shared" si="11"/>
        <v>L</v>
      </c>
      <c r="AN22" s="14" t="str">
        <f t="shared" si="12"/>
        <v>M</v>
      </c>
      <c r="AO22" s="14" t="str">
        <f t="shared" si="13"/>
        <v>N</v>
      </c>
      <c r="AP22" s="14"/>
      <c r="AQ22" s="14"/>
      <c r="AR22" s="14"/>
      <c r="AS22" s="14"/>
      <c r="AT22" s="14"/>
      <c r="AU22" s="13"/>
      <c r="AV22" s="21">
        <v>109.20438114775897</v>
      </c>
    </row>
    <row r="23" spans="1:48" ht="12" customHeight="1">
      <c r="A23" s="11" t="s">
        <v>32</v>
      </c>
      <c r="B23" s="12">
        <v>9</v>
      </c>
      <c r="C23" s="13"/>
      <c r="D23" s="21">
        <v>2.7703857052782768</v>
      </c>
      <c r="E23" s="22">
        <v>24</v>
      </c>
      <c r="F23" s="13"/>
      <c r="G23" s="21">
        <v>2.446771388779056</v>
      </c>
      <c r="H23" s="22">
        <v>17</v>
      </c>
      <c r="I23" s="13"/>
      <c r="J23" s="21">
        <v>2.2921828883835196</v>
      </c>
      <c r="K23" s="22">
        <v>29</v>
      </c>
      <c r="L23" s="13"/>
      <c r="M23" s="21">
        <v>2.0434400677974773</v>
      </c>
      <c r="N23" s="22">
        <v>28</v>
      </c>
      <c r="O23" s="13"/>
      <c r="P23" s="21">
        <v>1.6933339371353093</v>
      </c>
      <c r="Q23" s="22">
        <v>29</v>
      </c>
      <c r="R23" s="13"/>
      <c r="S23" s="21">
        <v>1.4458264757327526</v>
      </c>
      <c r="T23" s="22">
        <v>32</v>
      </c>
      <c r="U23" s="13"/>
      <c r="V23" s="21">
        <v>1.2159714215306336</v>
      </c>
      <c r="W23" s="22">
        <v>43</v>
      </c>
      <c r="X23" s="13"/>
      <c r="Y23" s="21">
        <v>13.907911884637024</v>
      </c>
      <c r="Z23" s="22">
        <v>29</v>
      </c>
      <c r="AA23" s="13"/>
      <c r="AB23" s="14"/>
      <c r="AC23" s="14"/>
      <c r="AD23" s="14"/>
      <c r="AE23" s="14" t="str">
        <f t="shared" si="3"/>
        <v>D</v>
      </c>
      <c r="AF23" s="14" t="str">
        <f t="shared" si="4"/>
        <v>E</v>
      </c>
      <c r="AG23" s="14" t="str">
        <f t="shared" si="5"/>
        <v>F</v>
      </c>
      <c r="AH23" s="14" t="str">
        <f t="shared" si="6"/>
        <v>G</v>
      </c>
      <c r="AI23" s="14" t="str">
        <f t="shared" si="7"/>
        <v>H</v>
      </c>
      <c r="AJ23" s="14" t="str">
        <f t="shared" si="8"/>
        <v>I</v>
      </c>
      <c r="AK23" s="14" t="str">
        <f t="shared" si="9"/>
        <v>J</v>
      </c>
      <c r="AL23" s="14" t="str">
        <f t="shared" si="10"/>
        <v>K</v>
      </c>
      <c r="AM23" s="14" t="str">
        <f t="shared" si="11"/>
        <v>L</v>
      </c>
      <c r="AN23" s="14" t="str">
        <f t="shared" si="12"/>
        <v>M</v>
      </c>
      <c r="AO23" s="14" t="str">
        <f t="shared" si="13"/>
        <v>N</v>
      </c>
      <c r="AP23" s="14" t="str">
        <f aca="true" t="shared" si="14" ref="AP23:AP35">CHAR(79)</f>
        <v>O</v>
      </c>
      <c r="AQ23" s="14"/>
      <c r="AR23" s="14"/>
      <c r="AS23" s="14"/>
      <c r="AT23" s="14"/>
      <c r="AU23" s="13"/>
      <c r="AV23" s="21">
        <v>108.6411438361501</v>
      </c>
    </row>
    <row r="24" spans="1:48" ht="12" customHeight="1">
      <c r="A24" s="11" t="s">
        <v>33</v>
      </c>
      <c r="B24" s="12">
        <v>7.8</v>
      </c>
      <c r="C24" s="13"/>
      <c r="D24" s="21">
        <v>2.7222789054930567</v>
      </c>
      <c r="E24" s="22">
        <v>29</v>
      </c>
      <c r="F24" s="13"/>
      <c r="G24" s="21">
        <v>2.4589583727078406</v>
      </c>
      <c r="H24" s="22">
        <v>11</v>
      </c>
      <c r="I24" s="13"/>
      <c r="J24" s="21">
        <v>2.2253613024147425</v>
      </c>
      <c r="K24" s="22">
        <v>39</v>
      </c>
      <c r="L24" s="13"/>
      <c r="M24" s="21">
        <v>2.0638291593830393</v>
      </c>
      <c r="N24" s="22">
        <v>27</v>
      </c>
      <c r="O24" s="13"/>
      <c r="P24" s="21">
        <v>1.6869371008914091</v>
      </c>
      <c r="Q24" s="22">
        <v>31</v>
      </c>
      <c r="R24" s="13"/>
      <c r="S24" s="21">
        <v>1.4612076084533134</v>
      </c>
      <c r="T24" s="22">
        <v>29</v>
      </c>
      <c r="U24" s="13"/>
      <c r="V24" s="21">
        <v>1.273010592689853</v>
      </c>
      <c r="W24" s="22">
        <v>28</v>
      </c>
      <c r="X24" s="13"/>
      <c r="Y24" s="21">
        <v>13.891583042033256</v>
      </c>
      <c r="Z24" s="22">
        <v>30</v>
      </c>
      <c r="AA24" s="13"/>
      <c r="AB24" s="14"/>
      <c r="AC24" s="14"/>
      <c r="AD24" s="14"/>
      <c r="AE24" s="14" t="str">
        <f t="shared" si="3"/>
        <v>D</v>
      </c>
      <c r="AF24" s="14" t="str">
        <f t="shared" si="4"/>
        <v>E</v>
      </c>
      <c r="AG24" s="14" t="str">
        <f t="shared" si="5"/>
        <v>F</v>
      </c>
      <c r="AH24" s="14" t="str">
        <f t="shared" si="6"/>
        <v>G</v>
      </c>
      <c r="AI24" s="14" t="str">
        <f t="shared" si="7"/>
        <v>H</v>
      </c>
      <c r="AJ24" s="14" t="str">
        <f t="shared" si="8"/>
        <v>I</v>
      </c>
      <c r="AK24" s="14" t="str">
        <f t="shared" si="9"/>
        <v>J</v>
      </c>
      <c r="AL24" s="14" t="str">
        <f t="shared" si="10"/>
        <v>K</v>
      </c>
      <c r="AM24" s="14" t="str">
        <f t="shared" si="11"/>
        <v>L</v>
      </c>
      <c r="AN24" s="14" t="str">
        <f t="shared" si="12"/>
        <v>M</v>
      </c>
      <c r="AO24" s="14" t="str">
        <f t="shared" si="13"/>
        <v>N</v>
      </c>
      <c r="AP24" s="14" t="str">
        <f t="shared" si="14"/>
        <v>O</v>
      </c>
      <c r="AQ24" s="14" t="str">
        <f aca="true" t="shared" si="15" ref="AQ24:AQ37">CHAR(80)</f>
        <v>P</v>
      </c>
      <c r="AR24" s="14"/>
      <c r="AS24" s="14"/>
      <c r="AT24" s="14"/>
      <c r="AU24" s="13"/>
      <c r="AV24" s="21">
        <v>108.51359168075048</v>
      </c>
    </row>
    <row r="25" spans="1:48" ht="12" customHeight="1">
      <c r="A25" s="11" t="s">
        <v>34</v>
      </c>
      <c r="B25" s="12">
        <v>8</v>
      </c>
      <c r="C25" s="13"/>
      <c r="D25" s="21">
        <v>2.844904081416167</v>
      </c>
      <c r="E25" s="22">
        <v>14</v>
      </c>
      <c r="F25" s="13"/>
      <c r="G25" s="21">
        <v>2.37177456460192</v>
      </c>
      <c r="H25" s="22">
        <v>27</v>
      </c>
      <c r="I25" s="13"/>
      <c r="J25" s="21">
        <v>2.409626887965007</v>
      </c>
      <c r="K25" s="22">
        <v>16</v>
      </c>
      <c r="L25" s="13"/>
      <c r="M25" s="21">
        <v>2.0094582484882064</v>
      </c>
      <c r="N25" s="22">
        <v>29</v>
      </c>
      <c r="O25" s="13"/>
      <c r="P25" s="21">
        <v>1.6120027334628633</v>
      </c>
      <c r="Q25" s="22">
        <v>44</v>
      </c>
      <c r="R25" s="13"/>
      <c r="S25" s="21">
        <v>1.425318298772004</v>
      </c>
      <c r="T25" s="22">
        <v>37</v>
      </c>
      <c r="U25" s="13"/>
      <c r="V25" s="21">
        <v>1.2099218124682922</v>
      </c>
      <c r="W25" s="22">
        <v>44</v>
      </c>
      <c r="X25" s="13"/>
      <c r="Y25" s="21">
        <v>13.88300662717446</v>
      </c>
      <c r="Z25" s="22">
        <v>31</v>
      </c>
      <c r="AA25" s="13"/>
      <c r="AB25" s="14"/>
      <c r="AC25" s="14"/>
      <c r="AD25" s="14"/>
      <c r="AE25" s="14" t="str">
        <f t="shared" si="3"/>
        <v>D</v>
      </c>
      <c r="AF25" s="14" t="str">
        <f t="shared" si="4"/>
        <v>E</v>
      </c>
      <c r="AG25" s="14" t="str">
        <f t="shared" si="5"/>
        <v>F</v>
      </c>
      <c r="AH25" s="14" t="str">
        <f t="shared" si="6"/>
        <v>G</v>
      </c>
      <c r="AI25" s="14" t="str">
        <f t="shared" si="7"/>
        <v>H</v>
      </c>
      <c r="AJ25" s="14" t="str">
        <f t="shared" si="8"/>
        <v>I</v>
      </c>
      <c r="AK25" s="14" t="str">
        <f t="shared" si="9"/>
        <v>J</v>
      </c>
      <c r="AL25" s="14" t="str">
        <f t="shared" si="10"/>
        <v>K</v>
      </c>
      <c r="AM25" s="14" t="str">
        <f t="shared" si="11"/>
        <v>L</v>
      </c>
      <c r="AN25" s="14" t="str">
        <f t="shared" si="12"/>
        <v>M</v>
      </c>
      <c r="AO25" s="14" t="str">
        <f t="shared" si="13"/>
        <v>N</v>
      </c>
      <c r="AP25" s="14" t="str">
        <f t="shared" si="14"/>
        <v>O</v>
      </c>
      <c r="AQ25" s="14" t="str">
        <f t="shared" si="15"/>
        <v>P</v>
      </c>
      <c r="AR25" s="14"/>
      <c r="AS25" s="14"/>
      <c r="AT25" s="14"/>
      <c r="AU25" s="13"/>
      <c r="AV25" s="21">
        <v>108.44659733048412</v>
      </c>
    </row>
    <row r="26" spans="1:48" ht="12" customHeight="1">
      <c r="A26" s="11" t="s">
        <v>35</v>
      </c>
      <c r="B26" s="12">
        <v>9</v>
      </c>
      <c r="C26" s="13"/>
      <c r="D26" s="21">
        <v>2.660023046947477</v>
      </c>
      <c r="E26" s="22">
        <v>34</v>
      </c>
      <c r="F26" s="13"/>
      <c r="G26" s="21">
        <v>2.296777740424784</v>
      </c>
      <c r="H26" s="22">
        <v>45</v>
      </c>
      <c r="I26" s="13"/>
      <c r="J26" s="21">
        <v>2.3002824745615533</v>
      </c>
      <c r="K26" s="22">
        <v>28</v>
      </c>
      <c r="L26" s="13"/>
      <c r="M26" s="21">
        <v>2.083085523658293</v>
      </c>
      <c r="N26" s="22">
        <v>23</v>
      </c>
      <c r="O26" s="13"/>
      <c r="P26" s="21">
        <v>1.6942477708844381</v>
      </c>
      <c r="Q26" s="22">
        <v>28</v>
      </c>
      <c r="R26" s="13"/>
      <c r="S26" s="21">
        <v>1.4458264757327521</v>
      </c>
      <c r="T26" s="22">
        <v>33</v>
      </c>
      <c r="U26" s="13"/>
      <c r="V26" s="21">
        <v>1.304987097733658</v>
      </c>
      <c r="W26" s="22">
        <v>23</v>
      </c>
      <c r="X26" s="13"/>
      <c r="Y26" s="21">
        <v>13.785230129942954</v>
      </c>
      <c r="Z26" s="22">
        <v>33</v>
      </c>
      <c r="AA26" s="13"/>
      <c r="AB26" s="14"/>
      <c r="AC26" s="14"/>
      <c r="AD26" s="14"/>
      <c r="AE26" s="14"/>
      <c r="AF26" s="14" t="str">
        <f t="shared" si="4"/>
        <v>E</v>
      </c>
      <c r="AG26" s="14" t="str">
        <f t="shared" si="5"/>
        <v>F</v>
      </c>
      <c r="AH26" s="14" t="str">
        <f t="shared" si="6"/>
        <v>G</v>
      </c>
      <c r="AI26" s="14" t="str">
        <f t="shared" si="7"/>
        <v>H</v>
      </c>
      <c r="AJ26" s="14" t="str">
        <f t="shared" si="8"/>
        <v>I</v>
      </c>
      <c r="AK26" s="14" t="str">
        <f t="shared" si="9"/>
        <v>J</v>
      </c>
      <c r="AL26" s="14" t="str">
        <f t="shared" si="10"/>
        <v>K</v>
      </c>
      <c r="AM26" s="14" t="str">
        <f t="shared" si="11"/>
        <v>L</v>
      </c>
      <c r="AN26" s="14" t="str">
        <f t="shared" si="12"/>
        <v>M</v>
      </c>
      <c r="AO26" s="14" t="str">
        <f t="shared" si="13"/>
        <v>N</v>
      </c>
      <c r="AP26" s="14" t="str">
        <f t="shared" si="14"/>
        <v>O</v>
      </c>
      <c r="AQ26" s="14" t="str">
        <f t="shared" si="15"/>
        <v>P</v>
      </c>
      <c r="AR26" s="14"/>
      <c r="AS26" s="14"/>
      <c r="AT26" s="14"/>
      <c r="AU26" s="13"/>
      <c r="AV26" s="21">
        <v>107.68281980675269</v>
      </c>
    </row>
    <row r="27" spans="1:48" ht="12" customHeight="1">
      <c r="A27" s="11" t="s">
        <v>36</v>
      </c>
      <c r="B27" s="12">
        <v>8.5</v>
      </c>
      <c r="C27" s="13"/>
      <c r="D27" s="21">
        <v>2.78076168170254</v>
      </c>
      <c r="E27" s="22">
        <v>22</v>
      </c>
      <c r="F27" s="13"/>
      <c r="G27" s="21">
        <v>2.3267764700956386</v>
      </c>
      <c r="H27" s="22">
        <v>39</v>
      </c>
      <c r="I27" s="13"/>
      <c r="J27" s="21">
        <v>2.1706890957130147</v>
      </c>
      <c r="K27" s="22">
        <v>42</v>
      </c>
      <c r="L27" s="13"/>
      <c r="M27" s="21">
        <v>1.940361882559356</v>
      </c>
      <c r="N27" s="22">
        <v>39</v>
      </c>
      <c r="O27" s="13"/>
      <c r="P27" s="21">
        <v>1.5882430559855196</v>
      </c>
      <c r="Q27" s="22">
        <v>48</v>
      </c>
      <c r="R27" s="13"/>
      <c r="S27" s="21">
        <v>1.4364268946257428</v>
      </c>
      <c r="T27" s="22">
        <v>34</v>
      </c>
      <c r="U27" s="13"/>
      <c r="V27" s="21">
        <v>1.3023944081355117</v>
      </c>
      <c r="W27" s="22">
        <v>24</v>
      </c>
      <c r="X27" s="13"/>
      <c r="Y27" s="21">
        <v>13.545653488817324</v>
      </c>
      <c r="Z27" s="22">
        <v>35</v>
      </c>
      <c r="AA27" s="13"/>
      <c r="AB27" s="14"/>
      <c r="AC27" s="14"/>
      <c r="AD27" s="14"/>
      <c r="AE27" s="14"/>
      <c r="AF27" s="14"/>
      <c r="AG27" s="14"/>
      <c r="AH27" s="14" t="str">
        <f t="shared" si="6"/>
        <v>G</v>
      </c>
      <c r="AI27" s="14" t="str">
        <f t="shared" si="7"/>
        <v>H</v>
      </c>
      <c r="AJ27" s="14" t="str">
        <f t="shared" si="8"/>
        <v>I</v>
      </c>
      <c r="AK27" s="14" t="str">
        <f t="shared" si="9"/>
        <v>J</v>
      </c>
      <c r="AL27" s="14" t="str">
        <f t="shared" si="10"/>
        <v>K</v>
      </c>
      <c r="AM27" s="14" t="str">
        <f t="shared" si="11"/>
        <v>L</v>
      </c>
      <c r="AN27" s="14" t="str">
        <f t="shared" si="12"/>
        <v>M</v>
      </c>
      <c r="AO27" s="14" t="str">
        <f t="shared" si="13"/>
        <v>N</v>
      </c>
      <c r="AP27" s="14" t="str">
        <f t="shared" si="14"/>
        <v>O</v>
      </c>
      <c r="AQ27" s="14" t="str">
        <f t="shared" si="15"/>
        <v>P</v>
      </c>
      <c r="AR27" s="14" t="str">
        <f aca="true" t="shared" si="16" ref="AR27:AR37">CHAR(81)</f>
        <v>Q</v>
      </c>
      <c r="AS27" s="14"/>
      <c r="AT27" s="14"/>
      <c r="AU27" s="13"/>
      <c r="AV27" s="21">
        <v>105.81137565724941</v>
      </c>
    </row>
    <row r="28" spans="1:48" ht="12" customHeight="1">
      <c r="A28" s="11" t="s">
        <v>37</v>
      </c>
      <c r="B28" s="12">
        <v>7.4</v>
      </c>
      <c r="C28" s="13"/>
      <c r="D28" s="21">
        <v>2.8354713755759278</v>
      </c>
      <c r="E28" s="22">
        <v>16</v>
      </c>
      <c r="F28" s="13"/>
      <c r="G28" s="21">
        <v>2.4355218651524853</v>
      </c>
      <c r="H28" s="22">
        <v>20</v>
      </c>
      <c r="I28" s="13"/>
      <c r="J28" s="21">
        <v>2.160564612990473</v>
      </c>
      <c r="K28" s="22">
        <v>43</v>
      </c>
      <c r="L28" s="13"/>
      <c r="M28" s="21">
        <v>1.8520091523552522</v>
      </c>
      <c r="N28" s="22">
        <v>46</v>
      </c>
      <c r="O28" s="13"/>
      <c r="P28" s="21">
        <v>1.5562588747660182</v>
      </c>
      <c r="Q28" s="22">
        <v>50</v>
      </c>
      <c r="R28" s="13"/>
      <c r="S28" s="21">
        <v>1.4133551955449009</v>
      </c>
      <c r="T28" s="22">
        <v>40</v>
      </c>
      <c r="U28" s="13"/>
      <c r="V28" s="21">
        <v>1.2246137201911214</v>
      </c>
      <c r="W28" s="22">
        <v>41</v>
      </c>
      <c r="X28" s="13"/>
      <c r="Y28" s="21">
        <v>13.477794796576179</v>
      </c>
      <c r="Z28" s="22">
        <v>37</v>
      </c>
      <c r="AA28" s="13"/>
      <c r="AB28" s="14"/>
      <c r="AC28" s="14"/>
      <c r="AD28" s="14"/>
      <c r="AE28" s="14"/>
      <c r="AF28" s="14"/>
      <c r="AG28" s="14"/>
      <c r="AH28" s="14"/>
      <c r="AI28" s="14" t="str">
        <f t="shared" si="7"/>
        <v>H</v>
      </c>
      <c r="AJ28" s="14" t="str">
        <f t="shared" si="8"/>
        <v>I</v>
      </c>
      <c r="AK28" s="14" t="str">
        <f t="shared" si="9"/>
        <v>J</v>
      </c>
      <c r="AL28" s="14" t="str">
        <f t="shared" si="10"/>
        <v>K</v>
      </c>
      <c r="AM28" s="14" t="str">
        <f t="shared" si="11"/>
        <v>L</v>
      </c>
      <c r="AN28" s="14" t="str">
        <f t="shared" si="12"/>
        <v>M</v>
      </c>
      <c r="AO28" s="14" t="str">
        <f t="shared" si="13"/>
        <v>N</v>
      </c>
      <c r="AP28" s="14" t="str">
        <f t="shared" si="14"/>
        <v>O</v>
      </c>
      <c r="AQ28" s="14" t="str">
        <f t="shared" si="15"/>
        <v>P</v>
      </c>
      <c r="AR28" s="14" t="str">
        <f t="shared" si="16"/>
        <v>Q</v>
      </c>
      <c r="AS28" s="14"/>
      <c r="AT28" s="14"/>
      <c r="AU28" s="13"/>
      <c r="AV28" s="21">
        <v>105.28129997044218</v>
      </c>
    </row>
    <row r="29" spans="1:48" ht="12" customHeight="1">
      <c r="A29" s="11" t="s">
        <v>38</v>
      </c>
      <c r="B29" s="12">
        <v>7</v>
      </c>
      <c r="C29" s="13"/>
      <c r="D29" s="21">
        <v>2.8279252109037363</v>
      </c>
      <c r="E29" s="22">
        <v>17</v>
      </c>
      <c r="F29" s="13"/>
      <c r="G29" s="21">
        <v>2.306152343446926</v>
      </c>
      <c r="H29" s="22">
        <v>44</v>
      </c>
      <c r="I29" s="13"/>
      <c r="J29" s="21">
        <v>2.2385231299540465</v>
      </c>
      <c r="K29" s="22">
        <v>36</v>
      </c>
      <c r="L29" s="13"/>
      <c r="M29" s="21">
        <v>1.9641491560758457</v>
      </c>
      <c r="N29" s="22">
        <v>32</v>
      </c>
      <c r="O29" s="13"/>
      <c r="P29" s="21">
        <v>1.578190884745105</v>
      </c>
      <c r="Q29" s="22">
        <v>49</v>
      </c>
      <c r="R29" s="13"/>
      <c r="S29" s="21">
        <v>1.3142323402346174</v>
      </c>
      <c r="T29" s="22">
        <v>47</v>
      </c>
      <c r="U29" s="13"/>
      <c r="V29" s="21">
        <v>1.1018930792121946</v>
      </c>
      <c r="W29" s="22">
        <v>47</v>
      </c>
      <c r="X29" s="13"/>
      <c r="Y29" s="21">
        <v>13.331066144572471</v>
      </c>
      <c r="Z29" s="22">
        <v>39</v>
      </c>
      <c r="AA29" s="13"/>
      <c r="AB29" s="14"/>
      <c r="AC29" s="14"/>
      <c r="AD29" s="14"/>
      <c r="AE29" s="14"/>
      <c r="AF29" s="14"/>
      <c r="AG29" s="14"/>
      <c r="AH29" s="14"/>
      <c r="AI29" s="14"/>
      <c r="AJ29" s="14" t="str">
        <f t="shared" si="8"/>
        <v>I</v>
      </c>
      <c r="AK29" s="14" t="str">
        <f t="shared" si="9"/>
        <v>J</v>
      </c>
      <c r="AL29" s="14" t="str">
        <f t="shared" si="10"/>
        <v>K</v>
      </c>
      <c r="AM29" s="14" t="str">
        <f t="shared" si="11"/>
        <v>L</v>
      </c>
      <c r="AN29" s="14" t="str">
        <f t="shared" si="12"/>
        <v>M</v>
      </c>
      <c r="AO29" s="14" t="str">
        <f t="shared" si="13"/>
        <v>N</v>
      </c>
      <c r="AP29" s="14" t="str">
        <f t="shared" si="14"/>
        <v>O</v>
      </c>
      <c r="AQ29" s="14" t="str">
        <f t="shared" si="15"/>
        <v>P</v>
      </c>
      <c r="AR29" s="14" t="str">
        <f t="shared" si="16"/>
        <v>Q</v>
      </c>
      <c r="AS29" s="14"/>
      <c r="AT29" s="14"/>
      <c r="AU29" s="13"/>
      <c r="AV29" s="21">
        <v>104.13513448424668</v>
      </c>
    </row>
    <row r="30" spans="1:48" ht="12" customHeight="1">
      <c r="A30" s="11" t="s">
        <v>39</v>
      </c>
      <c r="B30" s="12">
        <v>6.4</v>
      </c>
      <c r="C30" s="13"/>
      <c r="D30" s="21">
        <v>2.3694957070681073</v>
      </c>
      <c r="E30" s="22">
        <v>51</v>
      </c>
      <c r="F30" s="13"/>
      <c r="G30" s="21">
        <v>2.2967777404247838</v>
      </c>
      <c r="H30" s="22">
        <v>46</v>
      </c>
      <c r="I30" s="13"/>
      <c r="J30" s="21">
        <v>2.229411095503759</v>
      </c>
      <c r="K30" s="22">
        <v>38</v>
      </c>
      <c r="L30" s="13"/>
      <c r="M30" s="21">
        <v>1.9528218829727553</v>
      </c>
      <c r="N30" s="22">
        <v>35</v>
      </c>
      <c r="O30" s="13"/>
      <c r="P30" s="21">
        <v>1.6613497559158081</v>
      </c>
      <c r="Q30" s="22">
        <v>34</v>
      </c>
      <c r="R30" s="13"/>
      <c r="S30" s="21">
        <v>1.4492445052262104</v>
      </c>
      <c r="T30" s="22">
        <v>30</v>
      </c>
      <c r="U30" s="13"/>
      <c r="V30" s="21">
        <v>1.217699881262731</v>
      </c>
      <c r="W30" s="22">
        <v>42</v>
      </c>
      <c r="X30" s="13"/>
      <c r="Y30" s="21">
        <v>13.176800568374155</v>
      </c>
      <c r="Z30" s="22">
        <v>41</v>
      </c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 t="str">
        <f t="shared" si="9"/>
        <v>J</v>
      </c>
      <c r="AL30" s="14" t="str">
        <f t="shared" si="10"/>
        <v>K</v>
      </c>
      <c r="AM30" s="14" t="str">
        <f t="shared" si="11"/>
        <v>L</v>
      </c>
      <c r="AN30" s="14" t="str">
        <f t="shared" si="12"/>
        <v>M</v>
      </c>
      <c r="AO30" s="14" t="str">
        <f t="shared" si="13"/>
        <v>N</v>
      </c>
      <c r="AP30" s="14" t="str">
        <f t="shared" si="14"/>
        <v>O</v>
      </c>
      <c r="AQ30" s="14" t="str">
        <f t="shared" si="15"/>
        <v>P</v>
      </c>
      <c r="AR30" s="14" t="str">
        <f t="shared" si="16"/>
        <v>Q</v>
      </c>
      <c r="AS30" s="14" t="str">
        <f aca="true" t="shared" si="17" ref="AS30:AS38">CHAR(82)</f>
        <v>R</v>
      </c>
      <c r="AT30" s="14"/>
      <c r="AU30" s="13"/>
      <c r="AV30" s="21">
        <v>102.93009459100139</v>
      </c>
    </row>
    <row r="31" spans="1:48" ht="12" customHeight="1">
      <c r="A31" s="11" t="s">
        <v>40</v>
      </c>
      <c r="B31" s="12">
        <v>7</v>
      </c>
      <c r="C31" s="13"/>
      <c r="D31" s="21">
        <v>2.491177612407194</v>
      </c>
      <c r="E31" s="22">
        <v>42</v>
      </c>
      <c r="F31" s="13"/>
      <c r="G31" s="21">
        <v>2.248029804709646</v>
      </c>
      <c r="H31" s="22">
        <v>49</v>
      </c>
      <c r="I31" s="13"/>
      <c r="J31" s="21">
        <v>2.2395355782263007</v>
      </c>
      <c r="K31" s="22">
        <v>35</v>
      </c>
      <c r="L31" s="13"/>
      <c r="M31" s="21">
        <v>1.9211055182841026</v>
      </c>
      <c r="N31" s="22">
        <v>42</v>
      </c>
      <c r="O31" s="13"/>
      <c r="P31" s="21">
        <v>1.5982952272259339</v>
      </c>
      <c r="Q31" s="22">
        <v>47</v>
      </c>
      <c r="R31" s="13"/>
      <c r="S31" s="21">
        <v>1.3740478563701335</v>
      </c>
      <c r="T31" s="22">
        <v>44</v>
      </c>
      <c r="U31" s="13"/>
      <c r="V31" s="21">
        <v>1.115720757068975</v>
      </c>
      <c r="W31" s="22">
        <v>46</v>
      </c>
      <c r="X31" s="13"/>
      <c r="Y31" s="21">
        <v>12.987912354292288</v>
      </c>
      <c r="Z31" s="22">
        <v>44</v>
      </c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 t="str">
        <f t="shared" si="12"/>
        <v>M</v>
      </c>
      <c r="AO31" s="14" t="str">
        <f t="shared" si="13"/>
        <v>N</v>
      </c>
      <c r="AP31" s="14" t="str">
        <f t="shared" si="14"/>
        <v>O</v>
      </c>
      <c r="AQ31" s="14" t="str">
        <f t="shared" si="15"/>
        <v>P</v>
      </c>
      <c r="AR31" s="14" t="str">
        <f t="shared" si="16"/>
        <v>Q</v>
      </c>
      <c r="AS31" s="14" t="str">
        <f t="shared" si="17"/>
        <v>R</v>
      </c>
      <c r="AT31" s="14"/>
      <c r="AU31" s="13"/>
      <c r="AV31" s="21">
        <v>101.45460123116139</v>
      </c>
    </row>
    <row r="32" spans="1:48" ht="12" customHeight="1">
      <c r="A32" s="11" t="s">
        <v>41</v>
      </c>
      <c r="B32" s="12">
        <v>8</v>
      </c>
      <c r="C32" s="13"/>
      <c r="D32" s="21">
        <v>2.444014083205998</v>
      </c>
      <c r="E32" s="22">
        <v>46</v>
      </c>
      <c r="F32" s="13"/>
      <c r="G32" s="21">
        <v>2.3736494852063483</v>
      </c>
      <c r="H32" s="22">
        <v>26</v>
      </c>
      <c r="I32" s="13"/>
      <c r="J32" s="21">
        <v>2.101842613199729</v>
      </c>
      <c r="K32" s="22">
        <v>49</v>
      </c>
      <c r="L32" s="13"/>
      <c r="M32" s="21">
        <v>1.8588055162171064</v>
      </c>
      <c r="N32" s="22">
        <v>45</v>
      </c>
      <c r="O32" s="13"/>
      <c r="P32" s="21">
        <v>1.6074335647172202</v>
      </c>
      <c r="Q32" s="22">
        <v>45</v>
      </c>
      <c r="R32" s="13"/>
      <c r="S32" s="21">
        <v>1.3509761572892918</v>
      </c>
      <c r="T32" s="22">
        <v>45</v>
      </c>
      <c r="U32" s="13"/>
      <c r="V32" s="21">
        <v>1.234120248717658</v>
      </c>
      <c r="W32" s="22">
        <v>38</v>
      </c>
      <c r="X32" s="13"/>
      <c r="Y32" s="21">
        <v>12.970841668553351</v>
      </c>
      <c r="Z32" s="22">
        <v>45</v>
      </c>
      <c r="AA32" s="13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 t="str">
        <f t="shared" si="12"/>
        <v>M</v>
      </c>
      <c r="AO32" s="14" t="str">
        <f t="shared" si="13"/>
        <v>N</v>
      </c>
      <c r="AP32" s="14" t="str">
        <f t="shared" si="14"/>
        <v>O</v>
      </c>
      <c r="AQ32" s="14" t="str">
        <f t="shared" si="15"/>
        <v>P</v>
      </c>
      <c r="AR32" s="14" t="str">
        <f t="shared" si="16"/>
        <v>Q</v>
      </c>
      <c r="AS32" s="14" t="str">
        <f t="shared" si="17"/>
        <v>R</v>
      </c>
      <c r="AT32" s="14"/>
      <c r="AU32" s="13"/>
      <c r="AV32" s="21">
        <v>101.32125419530664</v>
      </c>
    </row>
    <row r="33" spans="1:48" ht="12" customHeight="1">
      <c r="A33" s="11" t="s">
        <v>42</v>
      </c>
      <c r="B33" s="12">
        <v>8</v>
      </c>
      <c r="C33" s="13"/>
      <c r="D33" s="21">
        <v>3.015636057124498</v>
      </c>
      <c r="E33" s="22">
        <v>6</v>
      </c>
      <c r="F33" s="13"/>
      <c r="G33" s="21">
        <v>2.3511504379532076</v>
      </c>
      <c r="H33" s="22">
        <v>32</v>
      </c>
      <c r="I33" s="13"/>
      <c r="J33" s="21">
        <v>2.1372783027286264</v>
      </c>
      <c r="K33" s="22">
        <v>48</v>
      </c>
      <c r="L33" s="13"/>
      <c r="M33" s="21">
        <v>1.6753036919470445</v>
      </c>
      <c r="N33" s="22">
        <v>53</v>
      </c>
      <c r="O33" s="13"/>
      <c r="P33" s="21">
        <v>1.4767553385918295</v>
      </c>
      <c r="Q33" s="22">
        <v>52</v>
      </c>
      <c r="R33" s="13"/>
      <c r="S33" s="21">
        <v>1.2492897798589147</v>
      </c>
      <c r="T33" s="22">
        <v>51</v>
      </c>
      <c r="U33" s="13"/>
      <c r="V33" s="21">
        <v>1.0318904600622434</v>
      </c>
      <c r="W33" s="22">
        <v>50</v>
      </c>
      <c r="X33" s="13"/>
      <c r="Y33" s="21">
        <v>12.937304068266364</v>
      </c>
      <c r="Z33" s="22">
        <v>46</v>
      </c>
      <c r="AA33" s="13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 t="str">
        <f t="shared" si="13"/>
        <v>N</v>
      </c>
      <c r="AP33" s="14" t="str">
        <f t="shared" si="14"/>
        <v>O</v>
      </c>
      <c r="AQ33" s="14" t="str">
        <f t="shared" si="15"/>
        <v>P</v>
      </c>
      <c r="AR33" s="14" t="str">
        <f t="shared" si="16"/>
        <v>Q</v>
      </c>
      <c r="AS33" s="14" t="str">
        <f t="shared" si="17"/>
        <v>R</v>
      </c>
      <c r="AT33" s="14"/>
      <c r="AU33" s="13"/>
      <c r="AV33" s="21">
        <v>101.05927646012105</v>
      </c>
    </row>
    <row r="34" spans="1:48" ht="12" customHeight="1">
      <c r="A34" s="11" t="s">
        <v>43</v>
      </c>
      <c r="B34" s="12">
        <v>10</v>
      </c>
      <c r="C34" s="13"/>
      <c r="D34" s="21">
        <v>2.2129127901201353</v>
      </c>
      <c r="E34" s="22">
        <v>54</v>
      </c>
      <c r="F34" s="13"/>
      <c r="G34" s="21">
        <v>2.1992818689945075</v>
      </c>
      <c r="H34" s="22">
        <v>50</v>
      </c>
      <c r="I34" s="13"/>
      <c r="J34" s="21">
        <v>1.8851786829373292</v>
      </c>
      <c r="K34" s="22">
        <v>53</v>
      </c>
      <c r="L34" s="13"/>
      <c r="M34" s="21">
        <v>1.8350182427006172</v>
      </c>
      <c r="N34" s="22">
        <v>47</v>
      </c>
      <c r="O34" s="13"/>
      <c r="P34" s="21">
        <v>1.626624073448921</v>
      </c>
      <c r="Q34" s="22">
        <v>40</v>
      </c>
      <c r="R34" s="13"/>
      <c r="S34" s="21">
        <v>1.5654575080037838</v>
      </c>
      <c r="T34" s="22">
        <v>7</v>
      </c>
      <c r="U34" s="13"/>
      <c r="V34" s="21">
        <v>1.5893187236637065</v>
      </c>
      <c r="W34" s="22">
        <v>1</v>
      </c>
      <c r="X34" s="13"/>
      <c r="Y34" s="21">
        <v>12.913791889869001</v>
      </c>
      <c r="Z34" s="22">
        <v>47</v>
      </c>
      <c r="AA34" s="13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 t="str">
        <f t="shared" si="13"/>
        <v>N</v>
      </c>
      <c r="AP34" s="14" t="str">
        <f t="shared" si="14"/>
        <v>O</v>
      </c>
      <c r="AQ34" s="14" t="str">
        <f t="shared" si="15"/>
        <v>P</v>
      </c>
      <c r="AR34" s="14" t="str">
        <f t="shared" si="16"/>
        <v>Q</v>
      </c>
      <c r="AS34" s="14" t="str">
        <f t="shared" si="17"/>
        <v>R</v>
      </c>
      <c r="AT34" s="14"/>
      <c r="AU34" s="13"/>
      <c r="AV34" s="21">
        <v>100.87561194050394</v>
      </c>
    </row>
    <row r="35" spans="1:48" ht="12" customHeight="1">
      <c r="A35" s="11" t="s">
        <v>44</v>
      </c>
      <c r="B35" s="12">
        <v>7</v>
      </c>
      <c r="C35" s="13"/>
      <c r="D35" s="21">
        <v>2.8713156577688372</v>
      </c>
      <c r="E35" s="22">
        <v>12</v>
      </c>
      <c r="F35" s="13"/>
      <c r="G35" s="21">
        <v>2.358650120370921</v>
      </c>
      <c r="H35" s="22">
        <v>29</v>
      </c>
      <c r="I35" s="13"/>
      <c r="J35" s="21">
        <v>2.0694442684875947</v>
      </c>
      <c r="K35" s="22">
        <v>51</v>
      </c>
      <c r="L35" s="13"/>
      <c r="M35" s="21">
        <v>1.7681873313923846</v>
      </c>
      <c r="N35" s="22">
        <v>51</v>
      </c>
      <c r="O35" s="13"/>
      <c r="P35" s="21">
        <v>1.4785830060900866</v>
      </c>
      <c r="Q35" s="22">
        <v>51</v>
      </c>
      <c r="R35" s="13"/>
      <c r="S35" s="21">
        <v>1.224509066031344</v>
      </c>
      <c r="T35" s="22">
        <v>52</v>
      </c>
      <c r="U35" s="13"/>
      <c r="V35" s="21">
        <v>1.0344831496603897</v>
      </c>
      <c r="W35" s="22">
        <v>49</v>
      </c>
      <c r="X35" s="13"/>
      <c r="Y35" s="21">
        <v>12.805172599801558</v>
      </c>
      <c r="Z35" s="22">
        <v>49</v>
      </c>
      <c r="AA35" s="13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 t="str">
        <f t="shared" si="14"/>
        <v>O</v>
      </c>
      <c r="AQ35" s="14" t="str">
        <f t="shared" si="15"/>
        <v>P</v>
      </c>
      <c r="AR35" s="14" t="str">
        <f t="shared" si="16"/>
        <v>Q</v>
      </c>
      <c r="AS35" s="14" t="str">
        <f t="shared" si="17"/>
        <v>R</v>
      </c>
      <c r="AT35" s="14"/>
      <c r="AU35" s="13"/>
      <c r="AV35" s="21">
        <v>100.02713633802097</v>
      </c>
    </row>
    <row r="36" spans="1:48" ht="12" customHeight="1">
      <c r="A36" s="11" t="s">
        <v>12</v>
      </c>
      <c r="B36" s="12">
        <v>9</v>
      </c>
      <c r="C36" s="13"/>
      <c r="D36" s="21">
        <v>2.3676091659000593</v>
      </c>
      <c r="E36" s="22">
        <v>52</v>
      </c>
      <c r="F36" s="13"/>
      <c r="G36" s="21">
        <v>2.0652250457778774</v>
      </c>
      <c r="H36" s="22">
        <v>54</v>
      </c>
      <c r="I36" s="13"/>
      <c r="J36" s="21">
        <v>2.1443654406344055</v>
      </c>
      <c r="K36" s="22">
        <v>46</v>
      </c>
      <c r="L36" s="13"/>
      <c r="M36" s="21">
        <v>1.9086455178707034</v>
      </c>
      <c r="N36" s="22">
        <v>43</v>
      </c>
      <c r="O36" s="13"/>
      <c r="P36" s="21">
        <v>1.6174857359576351</v>
      </c>
      <c r="Q36" s="22">
        <v>42</v>
      </c>
      <c r="R36" s="13"/>
      <c r="S36" s="21">
        <v>1.421900269278546</v>
      </c>
      <c r="T36" s="22">
        <v>38</v>
      </c>
      <c r="U36" s="13"/>
      <c r="V36" s="21">
        <v>1.276467512154048</v>
      </c>
      <c r="W36" s="22">
        <v>27</v>
      </c>
      <c r="X36" s="13"/>
      <c r="Y36" s="21">
        <v>12.801698687573275</v>
      </c>
      <c r="Z36" s="22">
        <v>50</v>
      </c>
      <c r="AA36" s="13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 t="str">
        <f t="shared" si="15"/>
        <v>P</v>
      </c>
      <c r="AR36" s="14" t="str">
        <f t="shared" si="16"/>
        <v>Q</v>
      </c>
      <c r="AS36" s="14" t="str">
        <f t="shared" si="17"/>
        <v>R</v>
      </c>
      <c r="AT36" s="14"/>
      <c r="AU36" s="13"/>
      <c r="AV36" s="21">
        <v>100</v>
      </c>
    </row>
    <row r="37" spans="1:48" ht="12" customHeight="1">
      <c r="A37" s="11" t="s">
        <v>45</v>
      </c>
      <c r="B37" s="12">
        <v>9</v>
      </c>
      <c r="C37" s="13"/>
      <c r="D37" s="21">
        <v>2.464766036054524</v>
      </c>
      <c r="E37" s="22">
        <v>43</v>
      </c>
      <c r="F37" s="13"/>
      <c r="G37" s="21">
        <v>2.17303298053251</v>
      </c>
      <c r="H37" s="22">
        <v>53</v>
      </c>
      <c r="I37" s="13"/>
      <c r="J37" s="21">
        <v>2.0998177166552208</v>
      </c>
      <c r="K37" s="22">
        <v>50</v>
      </c>
      <c r="L37" s="13"/>
      <c r="M37" s="21">
        <v>1.8236909695975267</v>
      </c>
      <c r="N37" s="22">
        <v>48</v>
      </c>
      <c r="O37" s="13"/>
      <c r="P37" s="21">
        <v>1.6375900784384645</v>
      </c>
      <c r="Q37" s="22">
        <v>38</v>
      </c>
      <c r="R37" s="13"/>
      <c r="S37" s="21">
        <v>1.338158546688824</v>
      </c>
      <c r="T37" s="22">
        <v>46</v>
      </c>
      <c r="U37" s="13"/>
      <c r="V37" s="21">
        <v>1.2591829148330724</v>
      </c>
      <c r="W37" s="22">
        <v>34</v>
      </c>
      <c r="X37" s="13"/>
      <c r="Y37" s="21">
        <v>12.796239242800144</v>
      </c>
      <c r="Z37" s="22">
        <v>51</v>
      </c>
      <c r="AA37" s="13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 t="str">
        <f t="shared" si="15"/>
        <v>P</v>
      </c>
      <c r="AR37" s="14" t="str">
        <f t="shared" si="16"/>
        <v>Q</v>
      </c>
      <c r="AS37" s="14" t="str">
        <f t="shared" si="17"/>
        <v>R</v>
      </c>
      <c r="AT37" s="14"/>
      <c r="AU37" s="13"/>
      <c r="AV37" s="21">
        <v>99.9573537472927</v>
      </c>
    </row>
    <row r="38" spans="1:48" ht="12" customHeight="1">
      <c r="A38" s="11" t="s">
        <v>46</v>
      </c>
      <c r="B38" s="12">
        <v>6</v>
      </c>
      <c r="C38" s="13"/>
      <c r="D38" s="21">
        <v>2.401566906924921</v>
      </c>
      <c r="E38" s="22">
        <v>49</v>
      </c>
      <c r="F38" s="13"/>
      <c r="G38" s="21">
        <v>2.277091074078286</v>
      </c>
      <c r="H38" s="22">
        <v>47</v>
      </c>
      <c r="I38" s="13"/>
      <c r="J38" s="21">
        <v>2.140315647545389</v>
      </c>
      <c r="K38" s="22">
        <v>47</v>
      </c>
      <c r="L38" s="13"/>
      <c r="M38" s="21">
        <v>1.7149491478078607</v>
      </c>
      <c r="N38" s="22">
        <v>52</v>
      </c>
      <c r="O38" s="13"/>
      <c r="P38" s="21">
        <v>1.4420296561249422</v>
      </c>
      <c r="Q38" s="22">
        <v>53</v>
      </c>
      <c r="R38" s="13"/>
      <c r="S38" s="21">
        <v>1.221091036537886</v>
      </c>
      <c r="T38" s="22">
        <v>53</v>
      </c>
      <c r="U38" s="13"/>
      <c r="V38" s="21">
        <v>1.0232481614017557</v>
      </c>
      <c r="W38" s="22">
        <v>51</v>
      </c>
      <c r="X38" s="13"/>
      <c r="Y38" s="21">
        <v>12.22029163042104</v>
      </c>
      <c r="Z38" s="22">
        <v>53</v>
      </c>
      <c r="AA38" s="13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 t="str">
        <f t="shared" si="17"/>
        <v>R</v>
      </c>
      <c r="AT38" s="14" t="str">
        <f>CHAR(83)</f>
        <v>S</v>
      </c>
      <c r="AU38" s="13"/>
      <c r="AV38" s="21">
        <v>95.45836008687962</v>
      </c>
    </row>
    <row r="39" spans="1:48" ht="12" customHeight="1">
      <c r="A39" s="11" t="s">
        <v>47</v>
      </c>
      <c r="B39" s="12">
        <v>6.1</v>
      </c>
      <c r="C39" s="13"/>
      <c r="D39" s="21">
        <v>2.4581631419663563</v>
      </c>
      <c r="E39" s="22">
        <v>45</v>
      </c>
      <c r="F39" s="13"/>
      <c r="G39" s="21">
        <v>2.188969805670151</v>
      </c>
      <c r="H39" s="22">
        <v>51</v>
      </c>
      <c r="I39" s="13"/>
      <c r="J39" s="21">
        <v>1.8811288898483123</v>
      </c>
      <c r="K39" s="22">
        <v>54</v>
      </c>
      <c r="L39" s="13"/>
      <c r="M39" s="21">
        <v>1.5790218705707777</v>
      </c>
      <c r="N39" s="22">
        <v>54</v>
      </c>
      <c r="O39" s="13"/>
      <c r="P39" s="21">
        <v>1.2757119137835358</v>
      </c>
      <c r="Q39" s="22">
        <v>54</v>
      </c>
      <c r="R39" s="13"/>
      <c r="S39" s="21">
        <v>1.1014600042668543</v>
      </c>
      <c r="T39" s="22">
        <v>54</v>
      </c>
      <c r="U39" s="13"/>
      <c r="V39" s="21">
        <v>0.9964570355542435</v>
      </c>
      <c r="W39" s="22">
        <v>53</v>
      </c>
      <c r="X39" s="13"/>
      <c r="Y39" s="21">
        <v>11.480912661660232</v>
      </c>
      <c r="Z39" s="22">
        <v>54</v>
      </c>
      <c r="AA39" s="13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 t="str">
        <f>CHAR(83)</f>
        <v>S</v>
      </c>
      <c r="AU39" s="13"/>
      <c r="AV39" s="21">
        <v>89.68272837732745</v>
      </c>
    </row>
    <row r="40" spans="1:48" ht="12" customHeight="1">
      <c r="A40" s="11"/>
      <c r="B40" s="12"/>
      <c r="C40" s="13"/>
      <c r="D40" s="21"/>
      <c r="E40" s="22"/>
      <c r="F40" s="13"/>
      <c r="G40" s="21"/>
      <c r="H40" s="22"/>
      <c r="I40" s="13"/>
      <c r="J40" s="21"/>
      <c r="K40" s="22"/>
      <c r="L40" s="13"/>
      <c r="M40" s="21"/>
      <c r="N40" s="22"/>
      <c r="O40" s="13"/>
      <c r="P40" s="21"/>
      <c r="Q40" s="22"/>
      <c r="R40" s="13"/>
      <c r="S40" s="21"/>
      <c r="T40" s="22"/>
      <c r="U40" s="13"/>
      <c r="V40" s="21"/>
      <c r="W40" s="22"/>
      <c r="X40" s="13"/>
      <c r="Y40" s="21"/>
      <c r="Z40" s="22"/>
      <c r="AA40" s="13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3"/>
      <c r="AV40" s="21"/>
    </row>
    <row r="41" spans="1:48" ht="12" customHeight="1">
      <c r="A41" s="19" t="s">
        <v>48</v>
      </c>
      <c r="B41" s="12"/>
      <c r="C41" s="13"/>
      <c r="D41" s="21"/>
      <c r="E41" s="22"/>
      <c r="F41" s="13"/>
      <c r="G41" s="21"/>
      <c r="H41" s="22"/>
      <c r="I41" s="13"/>
      <c r="J41" s="21"/>
      <c r="K41" s="22"/>
      <c r="L41" s="13"/>
      <c r="M41" s="21"/>
      <c r="N41" s="22"/>
      <c r="O41" s="13"/>
      <c r="P41" s="21"/>
      <c r="Q41" s="22"/>
      <c r="R41" s="13"/>
      <c r="S41" s="21"/>
      <c r="T41" s="22"/>
      <c r="U41" s="13"/>
      <c r="V41" s="21"/>
      <c r="W41" s="22"/>
      <c r="X41" s="13"/>
      <c r="Y41" s="21"/>
      <c r="Z41" s="22"/>
      <c r="AA41" s="13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3"/>
      <c r="AV41" s="21"/>
    </row>
    <row r="42" spans="1:48" ht="12" customHeight="1">
      <c r="A42" s="11" t="s">
        <v>49</v>
      </c>
      <c r="B42" s="12">
        <v>8</v>
      </c>
      <c r="C42" s="13"/>
      <c r="D42" s="21">
        <v>3.1344881507115128</v>
      </c>
      <c r="E42" s="22">
        <v>2</v>
      </c>
      <c r="F42" s="13"/>
      <c r="G42" s="21">
        <v>2.4814574199609813</v>
      </c>
      <c r="H42" s="22">
        <v>9</v>
      </c>
      <c r="I42" s="13"/>
      <c r="J42" s="21">
        <v>2.5027721290123943</v>
      </c>
      <c r="K42" s="22">
        <v>4</v>
      </c>
      <c r="L42" s="13"/>
      <c r="M42" s="21">
        <v>2.334550986546896</v>
      </c>
      <c r="N42" s="22">
        <v>2</v>
      </c>
      <c r="O42" s="13"/>
      <c r="P42" s="21">
        <v>1.9364137144035192</v>
      </c>
      <c r="Q42" s="22">
        <v>3</v>
      </c>
      <c r="R42" s="13"/>
      <c r="S42" s="21">
        <v>1.5637484932570547</v>
      </c>
      <c r="T42" s="22">
        <v>8</v>
      </c>
      <c r="U42" s="13"/>
      <c r="V42" s="21">
        <v>1.4328931179088773</v>
      </c>
      <c r="W42" s="22">
        <v>9</v>
      </c>
      <c r="X42" s="13"/>
      <c r="Y42" s="21">
        <v>15.386324011801236</v>
      </c>
      <c r="Z42" s="22">
        <v>2</v>
      </c>
      <c r="AA42" s="13"/>
      <c r="AB42" s="14" t="str">
        <f aca="true" t="shared" si="18" ref="AB42:AB48">CHAR(65)</f>
        <v>A</v>
      </c>
      <c r="AC42" s="14" t="str">
        <f aca="true" t="shared" si="19" ref="AC42:AC51">CHAR(66)</f>
        <v>B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3"/>
      <c r="AV42" s="21">
        <v>120.1897059703247</v>
      </c>
    </row>
    <row r="43" spans="1:48" ht="12" customHeight="1">
      <c r="A43" s="11" t="s">
        <v>50</v>
      </c>
      <c r="B43" s="12">
        <v>9</v>
      </c>
      <c r="C43" s="13"/>
      <c r="D43" s="21">
        <v>3.1118496566949387</v>
      </c>
      <c r="E43" s="22">
        <v>4</v>
      </c>
      <c r="F43" s="13"/>
      <c r="G43" s="21">
        <v>2.5780158310890435</v>
      </c>
      <c r="H43" s="22">
        <v>2</v>
      </c>
      <c r="I43" s="13"/>
      <c r="J43" s="21">
        <v>2.4642990946667345</v>
      </c>
      <c r="K43" s="22">
        <v>8</v>
      </c>
      <c r="L43" s="13"/>
      <c r="M43" s="21">
        <v>2.1215982522087997</v>
      </c>
      <c r="N43" s="22">
        <v>16</v>
      </c>
      <c r="O43" s="13"/>
      <c r="P43" s="21">
        <v>1.8139599920202858</v>
      </c>
      <c r="Q43" s="22">
        <v>16</v>
      </c>
      <c r="R43" s="13"/>
      <c r="S43" s="21">
        <v>1.509060021361726</v>
      </c>
      <c r="T43" s="22">
        <v>19</v>
      </c>
      <c r="U43" s="13"/>
      <c r="V43" s="21">
        <v>1.371532797419414</v>
      </c>
      <c r="W43" s="22">
        <v>18</v>
      </c>
      <c r="X43" s="13"/>
      <c r="Y43" s="21">
        <v>14.970315645460943</v>
      </c>
      <c r="Z43" s="22">
        <v>6</v>
      </c>
      <c r="AA43" s="13"/>
      <c r="AB43" s="14" t="str">
        <f t="shared" si="18"/>
        <v>A</v>
      </c>
      <c r="AC43" s="14" t="str">
        <f t="shared" si="19"/>
        <v>B</v>
      </c>
      <c r="AD43" s="14" t="str">
        <f>CHAR(67)</f>
        <v>C</v>
      </c>
      <c r="AE43" s="14" t="str">
        <f>CHAR(68)</f>
        <v>D</v>
      </c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3"/>
      <c r="AV43" s="21">
        <v>116.94007186712467</v>
      </c>
    </row>
    <row r="44" spans="1:48" ht="12" customHeight="1">
      <c r="A44" s="11" t="s">
        <v>51</v>
      </c>
      <c r="B44" s="12">
        <v>7</v>
      </c>
      <c r="C44" s="13"/>
      <c r="D44" s="21">
        <v>2.7241654466611047</v>
      </c>
      <c r="E44" s="22">
        <v>28</v>
      </c>
      <c r="F44" s="13"/>
      <c r="G44" s="21">
        <v>2.45895837270784</v>
      </c>
      <c r="H44" s="22">
        <v>12</v>
      </c>
      <c r="I44" s="13"/>
      <c r="J44" s="21">
        <v>2.52099619791297</v>
      </c>
      <c r="K44" s="22">
        <v>3</v>
      </c>
      <c r="L44" s="13"/>
      <c r="M44" s="21">
        <v>2.333418259236587</v>
      </c>
      <c r="N44" s="22">
        <v>3</v>
      </c>
      <c r="O44" s="13"/>
      <c r="P44" s="21">
        <v>1.855996344480202</v>
      </c>
      <c r="Q44" s="22">
        <v>10</v>
      </c>
      <c r="R44" s="13"/>
      <c r="S44" s="21">
        <v>1.5158960803486423</v>
      </c>
      <c r="T44" s="22">
        <v>16</v>
      </c>
      <c r="U44" s="13"/>
      <c r="V44" s="21">
        <v>1.3775824064817555</v>
      </c>
      <c r="W44" s="22">
        <v>17</v>
      </c>
      <c r="X44" s="13"/>
      <c r="Y44" s="21">
        <v>14.7870131078291</v>
      </c>
      <c r="Z44" s="22">
        <v>9</v>
      </c>
      <c r="AA44" s="13"/>
      <c r="AB44" s="14" t="str">
        <f t="shared" si="18"/>
        <v>A</v>
      </c>
      <c r="AC44" s="14" t="str">
        <f t="shared" si="19"/>
        <v>B</v>
      </c>
      <c r="AD44" s="14" t="str">
        <f>CHAR(67)</f>
        <v>C</v>
      </c>
      <c r="AE44" s="14" t="str">
        <f>CHAR(68)</f>
        <v>D</v>
      </c>
      <c r="AF44" s="14" t="str">
        <f>CHAR(69)</f>
        <v>E</v>
      </c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3"/>
      <c r="AV44" s="21">
        <v>115.50821081410851</v>
      </c>
    </row>
    <row r="45" spans="1:48" ht="12" customHeight="1">
      <c r="A45" s="11" t="s">
        <v>52</v>
      </c>
      <c r="B45" s="12">
        <v>8</v>
      </c>
      <c r="C45" s="13"/>
      <c r="D45" s="21">
        <v>2.8948974223694357</v>
      </c>
      <c r="E45" s="22">
        <v>11</v>
      </c>
      <c r="F45" s="13"/>
      <c r="G45" s="21">
        <v>2.4983317054008367</v>
      </c>
      <c r="H45" s="22">
        <v>7</v>
      </c>
      <c r="I45" s="13"/>
      <c r="J45" s="21">
        <v>2.44405012922165</v>
      </c>
      <c r="K45" s="22">
        <v>12</v>
      </c>
      <c r="L45" s="13"/>
      <c r="M45" s="21">
        <v>2.1703055265520876</v>
      </c>
      <c r="N45" s="22">
        <v>12</v>
      </c>
      <c r="O45" s="13"/>
      <c r="P45" s="21">
        <v>1.8276674982572145</v>
      </c>
      <c r="Q45" s="22">
        <v>13</v>
      </c>
      <c r="R45" s="13"/>
      <c r="S45" s="21">
        <v>1.5295681983224745</v>
      </c>
      <c r="T45" s="22">
        <v>14</v>
      </c>
      <c r="U45" s="13"/>
      <c r="V45" s="21">
        <v>1.2954805692071214</v>
      </c>
      <c r="W45" s="22">
        <v>25</v>
      </c>
      <c r="X45" s="13"/>
      <c r="Y45" s="21">
        <v>14.66030104933082</v>
      </c>
      <c r="Z45" s="22">
        <v>11</v>
      </c>
      <c r="AA45" s="13"/>
      <c r="AB45" s="14" t="str">
        <f t="shared" si="18"/>
        <v>A</v>
      </c>
      <c r="AC45" s="14" t="str">
        <f t="shared" si="19"/>
        <v>B</v>
      </c>
      <c r="AD45" s="14" t="str">
        <f>CHAR(67)</f>
        <v>C</v>
      </c>
      <c r="AE45" s="14" t="str">
        <f>CHAR(68)</f>
        <v>D</v>
      </c>
      <c r="AF45" s="14" t="str">
        <f>CHAR(69)</f>
        <v>E</v>
      </c>
      <c r="AG45" s="14" t="str">
        <f>CHAR(70)</f>
        <v>F</v>
      </c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3"/>
      <c r="AV45" s="21">
        <v>114.51840421429156</v>
      </c>
    </row>
    <row r="46" spans="1:48" ht="12" customHeight="1">
      <c r="A46" s="11" t="s">
        <v>53</v>
      </c>
      <c r="B46" s="12">
        <v>9</v>
      </c>
      <c r="C46" s="13"/>
      <c r="D46" s="21">
        <v>3.1137361978629867</v>
      </c>
      <c r="E46" s="22">
        <v>3</v>
      </c>
      <c r="F46" s="13"/>
      <c r="G46" s="21">
        <v>2.526455514467263</v>
      </c>
      <c r="H46" s="22">
        <v>5</v>
      </c>
      <c r="I46" s="13"/>
      <c r="J46" s="21">
        <v>2.4025397500592276</v>
      </c>
      <c r="K46" s="22">
        <v>18</v>
      </c>
      <c r="L46" s="13"/>
      <c r="M46" s="21">
        <v>2.1193327975881817</v>
      </c>
      <c r="N46" s="22">
        <v>17</v>
      </c>
      <c r="O46" s="13"/>
      <c r="P46" s="21">
        <v>1.7408532920899968</v>
      </c>
      <c r="Q46" s="22">
        <v>25</v>
      </c>
      <c r="R46" s="13"/>
      <c r="S46" s="21">
        <v>1.5107690361084551</v>
      </c>
      <c r="T46" s="22">
        <v>18</v>
      </c>
      <c r="U46" s="13"/>
      <c r="V46" s="21">
        <v>1.2444910071102435</v>
      </c>
      <c r="W46" s="22">
        <v>36</v>
      </c>
      <c r="X46" s="13"/>
      <c r="Y46" s="21">
        <v>14.658177595286356</v>
      </c>
      <c r="Z46" s="22">
        <v>12</v>
      </c>
      <c r="AA46" s="13"/>
      <c r="AB46" s="14" t="str">
        <f t="shared" si="18"/>
        <v>A</v>
      </c>
      <c r="AC46" s="14" t="str">
        <f t="shared" si="19"/>
        <v>B</v>
      </c>
      <c r="AD46" s="14" t="str">
        <f>CHAR(67)</f>
        <v>C</v>
      </c>
      <c r="AE46" s="14" t="str">
        <f>CHAR(68)</f>
        <v>D</v>
      </c>
      <c r="AF46" s="14" t="str">
        <f>CHAR(69)</f>
        <v>E</v>
      </c>
      <c r="AG46" s="14" t="str">
        <f>CHAR(70)</f>
        <v>F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3"/>
      <c r="AV46" s="21">
        <v>114.50181693086701</v>
      </c>
    </row>
    <row r="47" spans="1:48" ht="12" customHeight="1">
      <c r="A47" s="11" t="s">
        <v>54</v>
      </c>
      <c r="B47" s="12">
        <v>8</v>
      </c>
      <c r="C47" s="13"/>
      <c r="D47" s="21">
        <v>2.797740552214971</v>
      </c>
      <c r="E47" s="22">
        <v>19</v>
      </c>
      <c r="F47" s="13"/>
      <c r="G47" s="21">
        <v>2.452396150592341</v>
      </c>
      <c r="H47" s="22">
        <v>13</v>
      </c>
      <c r="I47" s="13"/>
      <c r="J47" s="21">
        <v>2.4642990946667345</v>
      </c>
      <c r="K47" s="22">
        <v>8</v>
      </c>
      <c r="L47" s="13"/>
      <c r="M47" s="21">
        <v>2.2484637109634105</v>
      </c>
      <c r="N47" s="22">
        <v>6</v>
      </c>
      <c r="O47" s="13"/>
      <c r="P47" s="21">
        <v>1.8349781682502435</v>
      </c>
      <c r="Q47" s="22">
        <v>11</v>
      </c>
      <c r="R47" s="13"/>
      <c r="S47" s="21">
        <v>1.4748797264271456</v>
      </c>
      <c r="T47" s="22">
        <v>25</v>
      </c>
      <c r="U47" s="13"/>
      <c r="V47" s="21">
        <v>1.3602978091607798</v>
      </c>
      <c r="W47" s="22">
        <v>20</v>
      </c>
      <c r="X47" s="13"/>
      <c r="Y47" s="21">
        <v>14.633055212275625</v>
      </c>
      <c r="Z47" s="22">
        <v>13</v>
      </c>
      <c r="AA47" s="13"/>
      <c r="AB47" s="14" t="str">
        <f t="shared" si="18"/>
        <v>A</v>
      </c>
      <c r="AC47" s="14" t="str">
        <f t="shared" si="19"/>
        <v>B</v>
      </c>
      <c r="AD47" s="14" t="str">
        <f>CHAR(67)</f>
        <v>C</v>
      </c>
      <c r="AE47" s="14" t="str">
        <f>CHAR(68)</f>
        <v>D</v>
      </c>
      <c r="AF47" s="14" t="str">
        <f>CHAR(69)</f>
        <v>E</v>
      </c>
      <c r="AG47" s="14" t="str">
        <f>CHAR(70)</f>
        <v>F</v>
      </c>
      <c r="AH47" s="14" t="str">
        <f>CHAR(71)</f>
        <v>G</v>
      </c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3"/>
      <c r="AV47" s="21">
        <v>114.30557435694114</v>
      </c>
    </row>
    <row r="48" spans="1:48" ht="12" customHeight="1">
      <c r="A48" s="11" t="s">
        <v>55</v>
      </c>
      <c r="B48" s="12">
        <v>10</v>
      </c>
      <c r="C48" s="13"/>
      <c r="D48" s="21">
        <v>2.8222655873995937</v>
      </c>
      <c r="E48" s="22">
        <v>18</v>
      </c>
      <c r="F48" s="13"/>
      <c r="G48" s="21">
        <v>2.32490154949121</v>
      </c>
      <c r="H48" s="22">
        <v>40</v>
      </c>
      <c r="I48" s="13"/>
      <c r="J48" s="21">
        <v>2.4450625774939043</v>
      </c>
      <c r="K48" s="22">
        <v>11</v>
      </c>
      <c r="L48" s="13"/>
      <c r="M48" s="21">
        <v>2.092147342140765</v>
      </c>
      <c r="N48" s="22">
        <v>21</v>
      </c>
      <c r="O48" s="13"/>
      <c r="P48" s="21">
        <v>1.85691017822933</v>
      </c>
      <c r="Q48" s="22">
        <v>9</v>
      </c>
      <c r="R48" s="13"/>
      <c r="S48" s="21">
        <v>1.537258764682755</v>
      </c>
      <c r="T48" s="22">
        <v>13</v>
      </c>
      <c r="U48" s="13"/>
      <c r="V48" s="21">
        <v>1.4916607488001943</v>
      </c>
      <c r="W48" s="22">
        <v>6</v>
      </c>
      <c r="X48" s="13"/>
      <c r="Y48" s="21">
        <v>14.570206748237752</v>
      </c>
      <c r="Z48" s="22">
        <v>14</v>
      </c>
      <c r="AA48" s="13"/>
      <c r="AB48" s="14" t="str">
        <f t="shared" si="18"/>
        <v>A</v>
      </c>
      <c r="AC48" s="14" t="str">
        <f t="shared" si="19"/>
        <v>B</v>
      </c>
      <c r="AD48" s="14" t="str">
        <f>CHAR(67)</f>
        <v>C</v>
      </c>
      <c r="AE48" s="14" t="str">
        <f>CHAR(68)</f>
        <v>D</v>
      </c>
      <c r="AF48" s="14" t="str">
        <f>CHAR(69)</f>
        <v>E</v>
      </c>
      <c r="AG48" s="14" t="str">
        <f>CHAR(70)</f>
        <v>F</v>
      </c>
      <c r="AH48" s="14" t="str">
        <f>CHAR(71)</f>
        <v>G</v>
      </c>
      <c r="AI48" s="14" t="str">
        <f>CHAR(72)</f>
        <v>H</v>
      </c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3"/>
      <c r="AV48" s="21">
        <v>113.8146358840736</v>
      </c>
    </row>
    <row r="49" spans="1:48" ht="12" customHeight="1">
      <c r="A49" s="11" t="s">
        <v>56</v>
      </c>
      <c r="B49" s="12" t="s">
        <v>57</v>
      </c>
      <c r="C49" s="13"/>
      <c r="D49" s="21">
        <v>2.8675425754327417</v>
      </c>
      <c r="E49" s="22">
        <v>13</v>
      </c>
      <c r="F49" s="13"/>
      <c r="G49" s="21">
        <v>2.358650120370921</v>
      </c>
      <c r="H49" s="22">
        <v>29</v>
      </c>
      <c r="I49" s="13"/>
      <c r="J49" s="21">
        <v>2.415701577598533</v>
      </c>
      <c r="K49" s="22">
        <v>14</v>
      </c>
      <c r="L49" s="13"/>
      <c r="M49" s="21">
        <v>2.0830855236582932</v>
      </c>
      <c r="N49" s="22">
        <v>22</v>
      </c>
      <c r="O49" s="13"/>
      <c r="P49" s="21">
        <v>1.7280596196021965</v>
      </c>
      <c r="Q49" s="22">
        <v>27</v>
      </c>
      <c r="R49" s="13"/>
      <c r="S49" s="21">
        <v>1.4817157854140617</v>
      </c>
      <c r="T49" s="22">
        <v>22</v>
      </c>
      <c r="U49" s="13"/>
      <c r="V49" s="21">
        <v>1.4285719685786336</v>
      </c>
      <c r="W49" s="22">
        <v>10</v>
      </c>
      <c r="X49" s="13"/>
      <c r="Y49" s="21">
        <v>14.36332717065538</v>
      </c>
      <c r="Z49" s="22">
        <v>15</v>
      </c>
      <c r="AA49" s="13"/>
      <c r="AB49" s="14"/>
      <c r="AC49" s="14" t="str">
        <f t="shared" si="19"/>
        <v>B</v>
      </c>
      <c r="AD49" s="14" t="str">
        <f>CHAR(67)</f>
        <v>C</v>
      </c>
      <c r="AE49" s="14" t="str">
        <f>CHAR(68)</f>
        <v>D</v>
      </c>
      <c r="AF49" s="14" t="str">
        <f>CHAR(69)</f>
        <v>E</v>
      </c>
      <c r="AG49" s="14" t="str">
        <f>CHAR(70)</f>
        <v>F</v>
      </c>
      <c r="AH49" s="14" t="str">
        <f>CHAR(71)</f>
        <v>G</v>
      </c>
      <c r="AI49" s="14" t="str">
        <f>CHAR(72)</f>
        <v>H</v>
      </c>
      <c r="AJ49" s="14" t="str">
        <f>CHAR(73)</f>
        <v>I</v>
      </c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3"/>
      <c r="AV49" s="21">
        <v>112.19860364779552</v>
      </c>
    </row>
    <row r="50" spans="1:48" ht="12" customHeight="1">
      <c r="A50" s="11" t="s">
        <v>58</v>
      </c>
      <c r="B50" s="12">
        <v>8</v>
      </c>
      <c r="C50" s="13"/>
      <c r="D50" s="21">
        <v>2.8364146461599518</v>
      </c>
      <c r="E50" s="22">
        <v>15</v>
      </c>
      <c r="F50" s="13"/>
      <c r="G50" s="21">
        <v>2.493644403889766</v>
      </c>
      <c r="H50" s="22">
        <v>8</v>
      </c>
      <c r="I50" s="13"/>
      <c r="J50" s="21">
        <v>2.3590044743522967</v>
      </c>
      <c r="K50" s="22">
        <v>24</v>
      </c>
      <c r="L50" s="13"/>
      <c r="M50" s="21">
        <v>2.188429163517032</v>
      </c>
      <c r="N50" s="22">
        <v>11</v>
      </c>
      <c r="O50" s="13"/>
      <c r="P50" s="21">
        <v>1.7984248182850995</v>
      </c>
      <c r="Q50" s="22">
        <v>21</v>
      </c>
      <c r="R50" s="13"/>
      <c r="S50" s="21">
        <v>1.435572387252378</v>
      </c>
      <c r="T50" s="22">
        <v>35</v>
      </c>
      <c r="U50" s="13"/>
      <c r="V50" s="21">
        <v>1.2323917889855602</v>
      </c>
      <c r="W50" s="22">
        <v>40</v>
      </c>
      <c r="X50" s="13"/>
      <c r="Y50" s="21">
        <v>14.343881682442085</v>
      </c>
      <c r="Z50" s="22">
        <v>16</v>
      </c>
      <c r="AA50" s="13"/>
      <c r="AB50" s="14"/>
      <c r="AC50" s="14" t="str">
        <f t="shared" si="19"/>
        <v>B</v>
      </c>
      <c r="AD50" s="14" t="str">
        <f>CHAR(67)</f>
        <v>C</v>
      </c>
      <c r="AE50" s="14" t="str">
        <f>CHAR(68)</f>
        <v>D</v>
      </c>
      <c r="AF50" s="14" t="str">
        <f>CHAR(69)</f>
        <v>E</v>
      </c>
      <c r="AG50" s="14" t="str">
        <f>CHAR(70)</f>
        <v>F</v>
      </c>
      <c r="AH50" s="14" t="str">
        <f>CHAR(71)</f>
        <v>G</v>
      </c>
      <c r="AI50" s="14" t="str">
        <f>CHAR(72)</f>
        <v>H</v>
      </c>
      <c r="AJ50" s="14" t="str">
        <f>CHAR(73)</f>
        <v>I</v>
      </c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3"/>
      <c r="AV50" s="21">
        <v>112.04670592947028</v>
      </c>
    </row>
    <row r="51" spans="1:48" ht="12" customHeight="1">
      <c r="A51" s="11" t="s">
        <v>59</v>
      </c>
      <c r="B51" s="12">
        <v>9</v>
      </c>
      <c r="C51" s="13"/>
      <c r="D51" s="21">
        <v>2.4223188597734477</v>
      </c>
      <c r="E51" s="22">
        <v>48</v>
      </c>
      <c r="F51" s="13"/>
      <c r="G51" s="21">
        <v>2.350212977650993</v>
      </c>
      <c r="H51" s="22">
        <v>34</v>
      </c>
      <c r="I51" s="13"/>
      <c r="J51" s="21">
        <v>2.2810459573887236</v>
      </c>
      <c r="K51" s="22">
        <v>30</v>
      </c>
      <c r="L51" s="13"/>
      <c r="M51" s="21">
        <v>2.137456434553126</v>
      </c>
      <c r="N51" s="22">
        <v>14</v>
      </c>
      <c r="O51" s="13"/>
      <c r="P51" s="21">
        <v>2.0122619155811936</v>
      </c>
      <c r="Q51" s="22">
        <v>1</v>
      </c>
      <c r="R51" s="13"/>
      <c r="S51" s="21">
        <v>1.6355271126196738</v>
      </c>
      <c r="T51" s="22">
        <v>3</v>
      </c>
      <c r="U51" s="13"/>
      <c r="V51" s="21">
        <v>1.5020315071927794</v>
      </c>
      <c r="W51" s="22">
        <v>5</v>
      </c>
      <c r="X51" s="13"/>
      <c r="Y51" s="21">
        <v>14.340854764759937</v>
      </c>
      <c r="Z51" s="22">
        <v>17</v>
      </c>
      <c r="AA51" s="13"/>
      <c r="AB51" s="14"/>
      <c r="AC51" s="14" t="str">
        <f t="shared" si="19"/>
        <v>B</v>
      </c>
      <c r="AD51" s="14" t="str">
        <f>CHAR(67)</f>
        <v>C</v>
      </c>
      <c r="AE51" s="14" t="str">
        <f>CHAR(68)</f>
        <v>D</v>
      </c>
      <c r="AF51" s="14" t="str">
        <f>CHAR(69)</f>
        <v>E</v>
      </c>
      <c r="AG51" s="14" t="str">
        <f>CHAR(70)</f>
        <v>F</v>
      </c>
      <c r="AH51" s="14" t="str">
        <f>CHAR(71)</f>
        <v>G</v>
      </c>
      <c r="AI51" s="14" t="str">
        <f>CHAR(72)</f>
        <v>H</v>
      </c>
      <c r="AJ51" s="14" t="str">
        <f>CHAR(73)</f>
        <v>I</v>
      </c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3"/>
      <c r="AV51" s="21">
        <v>112.02306127296009</v>
      </c>
    </row>
    <row r="52" spans="1:48" ht="12" customHeight="1">
      <c r="A52" s="11" t="s">
        <v>60</v>
      </c>
      <c r="B52" s="12">
        <v>8</v>
      </c>
      <c r="C52" s="13"/>
      <c r="D52" s="21">
        <v>2.9373445986505122</v>
      </c>
      <c r="E52" s="22">
        <v>8</v>
      </c>
      <c r="F52" s="13"/>
      <c r="G52" s="21">
        <v>2.4505212299879124</v>
      </c>
      <c r="H52" s="22">
        <v>15</v>
      </c>
      <c r="I52" s="13"/>
      <c r="J52" s="21">
        <v>2.367104060530331</v>
      </c>
      <c r="K52" s="22">
        <v>22</v>
      </c>
      <c r="L52" s="13"/>
      <c r="M52" s="21">
        <v>2.0660946140036573</v>
      </c>
      <c r="N52" s="22">
        <v>26</v>
      </c>
      <c r="O52" s="13"/>
      <c r="P52" s="21">
        <v>1.7563884658251836</v>
      </c>
      <c r="Q52" s="22">
        <v>23</v>
      </c>
      <c r="R52" s="13"/>
      <c r="S52" s="21">
        <v>1.4629166232000426</v>
      </c>
      <c r="T52" s="22">
        <v>27</v>
      </c>
      <c r="U52" s="13"/>
      <c r="V52" s="21">
        <v>1.2410340876460484</v>
      </c>
      <c r="W52" s="22">
        <v>37</v>
      </c>
      <c r="X52" s="13"/>
      <c r="Y52" s="21">
        <v>14.281403679843688</v>
      </c>
      <c r="Z52" s="22">
        <v>18</v>
      </c>
      <c r="AA52" s="13"/>
      <c r="AB52" s="14"/>
      <c r="AC52" s="14"/>
      <c r="AD52" s="14" t="str">
        <f>CHAR(67)</f>
        <v>C</v>
      </c>
      <c r="AE52" s="14" t="str">
        <f>CHAR(68)</f>
        <v>D</v>
      </c>
      <c r="AF52" s="14" t="str">
        <f>CHAR(69)</f>
        <v>E</v>
      </c>
      <c r="AG52" s="14" t="str">
        <f>CHAR(70)</f>
        <v>F</v>
      </c>
      <c r="AH52" s="14" t="str">
        <f>CHAR(71)</f>
        <v>G</v>
      </c>
      <c r="AI52" s="14" t="str">
        <f>CHAR(72)</f>
        <v>H</v>
      </c>
      <c r="AJ52" s="14" t="str">
        <f>CHAR(73)</f>
        <v>I</v>
      </c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3"/>
      <c r="AV52" s="21">
        <v>111.55866130255647</v>
      </c>
    </row>
    <row r="53" spans="1:48" ht="12" customHeight="1">
      <c r="A53" s="11" t="s">
        <v>61</v>
      </c>
      <c r="B53" s="12">
        <v>8</v>
      </c>
      <c r="C53" s="13"/>
      <c r="D53" s="21">
        <v>2.703413493812578</v>
      </c>
      <c r="E53" s="22">
        <v>31</v>
      </c>
      <c r="F53" s="13"/>
      <c r="G53" s="21">
        <v>2.4467713887790556</v>
      </c>
      <c r="H53" s="22">
        <v>18</v>
      </c>
      <c r="I53" s="13"/>
      <c r="J53" s="21">
        <v>2.402539750059228</v>
      </c>
      <c r="K53" s="22">
        <v>17</v>
      </c>
      <c r="L53" s="13"/>
      <c r="M53" s="21">
        <v>2.0944127967613833</v>
      </c>
      <c r="N53" s="22">
        <v>20</v>
      </c>
      <c r="O53" s="13"/>
      <c r="P53" s="21">
        <v>1.6796264308983804</v>
      </c>
      <c r="Q53" s="22">
        <v>32</v>
      </c>
      <c r="R53" s="13"/>
      <c r="S53" s="21">
        <v>1.4697526821869586</v>
      </c>
      <c r="T53" s="22">
        <v>26</v>
      </c>
      <c r="U53" s="13"/>
      <c r="V53" s="21">
        <v>1.2704179030917067</v>
      </c>
      <c r="W53" s="22">
        <v>29</v>
      </c>
      <c r="X53" s="13"/>
      <c r="Y53" s="21">
        <v>14.06693444558929</v>
      </c>
      <c r="Z53" s="22">
        <v>24</v>
      </c>
      <c r="AA53" s="13"/>
      <c r="AB53" s="14"/>
      <c r="AC53" s="14"/>
      <c r="AD53" s="14" t="str">
        <f>CHAR(67)</f>
        <v>C</v>
      </c>
      <c r="AE53" s="14" t="str">
        <f>CHAR(68)</f>
        <v>D</v>
      </c>
      <c r="AF53" s="14" t="str">
        <f>CHAR(69)</f>
        <v>E</v>
      </c>
      <c r="AG53" s="14" t="str">
        <f>CHAR(70)</f>
        <v>F</v>
      </c>
      <c r="AH53" s="14" t="str">
        <f>CHAR(71)</f>
        <v>G</v>
      </c>
      <c r="AI53" s="14" t="str">
        <f>CHAR(72)</f>
        <v>H</v>
      </c>
      <c r="AJ53" s="14" t="str">
        <f>CHAR(73)</f>
        <v>I</v>
      </c>
      <c r="AK53" s="14" t="str">
        <f>CHAR(74)</f>
        <v>J</v>
      </c>
      <c r="AL53" s="14" t="str">
        <f>CHAR(75)</f>
        <v>K</v>
      </c>
      <c r="AM53" s="14" t="str">
        <f>CHAR(76)</f>
        <v>L</v>
      </c>
      <c r="AN53" s="14" t="str">
        <f>CHAR(77)</f>
        <v>M</v>
      </c>
      <c r="AO53" s="14"/>
      <c r="AP53" s="14"/>
      <c r="AQ53" s="14"/>
      <c r="AR53" s="14"/>
      <c r="AS53" s="14"/>
      <c r="AT53" s="14"/>
      <c r="AU53" s="13"/>
      <c r="AV53" s="21">
        <v>109.8833427414144</v>
      </c>
    </row>
    <row r="54" spans="1:48" ht="12" customHeight="1">
      <c r="A54" s="11" t="s">
        <v>62</v>
      </c>
      <c r="B54" s="12">
        <v>9</v>
      </c>
      <c r="C54" s="13"/>
      <c r="D54" s="21">
        <v>2.636441282346879</v>
      </c>
      <c r="E54" s="22">
        <v>35</v>
      </c>
      <c r="F54" s="13"/>
      <c r="G54" s="21">
        <v>2.518018371747335</v>
      </c>
      <c r="H54" s="22">
        <v>6</v>
      </c>
      <c r="I54" s="13"/>
      <c r="J54" s="21">
        <v>2.3853281294309063</v>
      </c>
      <c r="K54" s="22">
        <v>19</v>
      </c>
      <c r="L54" s="13"/>
      <c r="M54" s="21">
        <v>1.9301673367665748</v>
      </c>
      <c r="N54" s="22">
        <v>40</v>
      </c>
      <c r="O54" s="13"/>
      <c r="P54" s="21">
        <v>1.6531252521736506</v>
      </c>
      <c r="Q54" s="22">
        <v>36</v>
      </c>
      <c r="R54" s="13"/>
      <c r="S54" s="21">
        <v>1.433863372505649</v>
      </c>
      <c r="T54" s="22">
        <v>36</v>
      </c>
      <c r="U54" s="13"/>
      <c r="V54" s="21">
        <v>1.234120248717658</v>
      </c>
      <c r="W54" s="22">
        <v>38</v>
      </c>
      <c r="X54" s="13"/>
      <c r="Y54" s="21">
        <v>13.791063993688653</v>
      </c>
      <c r="Z54" s="22">
        <v>32</v>
      </c>
      <c r="AA54" s="13"/>
      <c r="AB54" s="14"/>
      <c r="AC54" s="14"/>
      <c r="AD54" s="14"/>
      <c r="AE54" s="14"/>
      <c r="AF54" s="14" t="str">
        <f>CHAR(69)</f>
        <v>E</v>
      </c>
      <c r="AG54" s="14" t="str">
        <f>CHAR(70)</f>
        <v>F</v>
      </c>
      <c r="AH54" s="14" t="str">
        <f>CHAR(71)</f>
        <v>G</v>
      </c>
      <c r="AI54" s="14" t="str">
        <f>CHAR(72)</f>
        <v>H</v>
      </c>
      <c r="AJ54" s="14" t="str">
        <f>CHAR(73)</f>
        <v>I</v>
      </c>
      <c r="AK54" s="14" t="str">
        <f>CHAR(74)</f>
        <v>J</v>
      </c>
      <c r="AL54" s="14" t="str">
        <f>CHAR(75)</f>
        <v>K</v>
      </c>
      <c r="AM54" s="14" t="str">
        <f>CHAR(76)</f>
        <v>L</v>
      </c>
      <c r="AN54" s="14" t="str">
        <f>CHAR(77)</f>
        <v>M</v>
      </c>
      <c r="AO54" s="14" t="str">
        <f aca="true" t="shared" si="20" ref="AO54:AO60">CHAR(78)</f>
        <v>N</v>
      </c>
      <c r="AP54" s="14" t="str">
        <f aca="true" t="shared" si="21" ref="AP54:AP61">CHAR(79)</f>
        <v>O</v>
      </c>
      <c r="AQ54" s="14" t="str">
        <f aca="true" t="shared" si="22" ref="AQ54:AQ61">CHAR(80)</f>
        <v>P</v>
      </c>
      <c r="AR54" s="14"/>
      <c r="AS54" s="14"/>
      <c r="AT54" s="14"/>
      <c r="AU54" s="13"/>
      <c r="AV54" s="21">
        <v>107.72839081953838</v>
      </c>
    </row>
    <row r="55" spans="1:48" ht="12" customHeight="1">
      <c r="A55" s="11" t="s">
        <v>63</v>
      </c>
      <c r="B55" s="12">
        <v>8.7</v>
      </c>
      <c r="C55" s="13"/>
      <c r="D55" s="21">
        <v>2.624178764754568</v>
      </c>
      <c r="E55" s="22">
        <v>37</v>
      </c>
      <c r="F55" s="13"/>
      <c r="G55" s="21">
        <v>2.3661498027886347</v>
      </c>
      <c r="H55" s="22">
        <v>28</v>
      </c>
      <c r="I55" s="13"/>
      <c r="J55" s="21">
        <v>2.239535578226301</v>
      </c>
      <c r="K55" s="22">
        <v>34</v>
      </c>
      <c r="L55" s="13"/>
      <c r="M55" s="21">
        <v>1.9482909737315193</v>
      </c>
      <c r="N55" s="22">
        <v>36</v>
      </c>
      <c r="O55" s="13"/>
      <c r="P55" s="21">
        <v>1.7308011208495824</v>
      </c>
      <c r="Q55" s="22">
        <v>26</v>
      </c>
      <c r="R55" s="13"/>
      <c r="S55" s="21">
        <v>1.41506421029163</v>
      </c>
      <c r="T55" s="22">
        <v>39</v>
      </c>
      <c r="U55" s="13"/>
      <c r="V55" s="21">
        <v>1.269553673225658</v>
      </c>
      <c r="W55" s="22">
        <v>31</v>
      </c>
      <c r="X55" s="13"/>
      <c r="Y55" s="21">
        <v>13.593574123867892</v>
      </c>
      <c r="Z55" s="22">
        <v>34</v>
      </c>
      <c r="AA55" s="13"/>
      <c r="AB55" s="14"/>
      <c r="AC55" s="14"/>
      <c r="AD55" s="14"/>
      <c r="AE55" s="14"/>
      <c r="AF55" s="14"/>
      <c r="AG55" s="14" t="str">
        <f>CHAR(70)</f>
        <v>F</v>
      </c>
      <c r="AH55" s="14" t="str">
        <f>CHAR(71)</f>
        <v>G</v>
      </c>
      <c r="AI55" s="14" t="str">
        <f>CHAR(72)</f>
        <v>H</v>
      </c>
      <c r="AJ55" s="14" t="str">
        <f>CHAR(73)</f>
        <v>I</v>
      </c>
      <c r="AK55" s="14" t="str">
        <f>CHAR(74)</f>
        <v>J</v>
      </c>
      <c r="AL55" s="14" t="str">
        <f>CHAR(75)</f>
        <v>K</v>
      </c>
      <c r="AM55" s="14" t="str">
        <f>CHAR(76)</f>
        <v>L</v>
      </c>
      <c r="AN55" s="14" t="str">
        <f>CHAR(77)</f>
        <v>M</v>
      </c>
      <c r="AO55" s="14" t="str">
        <f t="shared" si="20"/>
        <v>N</v>
      </c>
      <c r="AP55" s="14" t="str">
        <f t="shared" si="21"/>
        <v>O</v>
      </c>
      <c r="AQ55" s="14" t="str">
        <f t="shared" si="22"/>
        <v>P</v>
      </c>
      <c r="AR55" s="14" t="str">
        <f aca="true" t="shared" si="23" ref="AR55:AR62">CHAR(81)</f>
        <v>Q</v>
      </c>
      <c r="AS55" s="14"/>
      <c r="AT55" s="14"/>
      <c r="AU55" s="13"/>
      <c r="AV55" s="21">
        <v>106.18570594122245</v>
      </c>
    </row>
    <row r="56" spans="1:48" ht="12" customHeight="1">
      <c r="A56" s="11" t="s">
        <v>64</v>
      </c>
      <c r="B56" s="12">
        <v>8</v>
      </c>
      <c r="C56" s="13"/>
      <c r="D56" s="21">
        <v>2.634554741178831</v>
      </c>
      <c r="E56" s="22">
        <v>36</v>
      </c>
      <c r="F56" s="13"/>
      <c r="G56" s="21">
        <v>2.338025993722209</v>
      </c>
      <c r="H56" s="22">
        <v>37</v>
      </c>
      <c r="I56" s="13"/>
      <c r="J56" s="21">
        <v>2.2759837160274525</v>
      </c>
      <c r="K56" s="22">
        <v>31</v>
      </c>
      <c r="L56" s="13"/>
      <c r="M56" s="21">
        <v>1.9652818833861547</v>
      </c>
      <c r="N56" s="22">
        <v>31</v>
      </c>
      <c r="O56" s="13"/>
      <c r="P56" s="21">
        <v>1.6485560834280077</v>
      </c>
      <c r="Q56" s="22">
        <v>37</v>
      </c>
      <c r="R56" s="13"/>
      <c r="S56" s="21">
        <v>1.462062115826678</v>
      </c>
      <c r="T56" s="22">
        <v>28</v>
      </c>
      <c r="U56" s="13"/>
      <c r="V56" s="21">
        <v>1.1727599282281944</v>
      </c>
      <c r="W56" s="22">
        <v>45</v>
      </c>
      <c r="X56" s="13"/>
      <c r="Y56" s="21">
        <v>13.497224461797527</v>
      </c>
      <c r="Z56" s="22">
        <v>36</v>
      </c>
      <c r="AA56" s="13"/>
      <c r="AB56" s="14"/>
      <c r="AC56" s="14"/>
      <c r="AD56" s="14"/>
      <c r="AE56" s="14"/>
      <c r="AF56" s="14"/>
      <c r="AG56" s="14"/>
      <c r="AH56" s="14"/>
      <c r="AI56" s="14" t="str">
        <f>CHAR(72)</f>
        <v>H</v>
      </c>
      <c r="AJ56" s="14" t="str">
        <f>CHAR(73)</f>
        <v>I</v>
      </c>
      <c r="AK56" s="14" t="str">
        <f>CHAR(74)</f>
        <v>J</v>
      </c>
      <c r="AL56" s="14" t="str">
        <f>CHAR(75)</f>
        <v>K</v>
      </c>
      <c r="AM56" s="14" t="str">
        <f>CHAR(76)</f>
        <v>L</v>
      </c>
      <c r="AN56" s="14" t="str">
        <f>CHAR(77)</f>
        <v>M</v>
      </c>
      <c r="AO56" s="14" t="str">
        <f t="shared" si="20"/>
        <v>N</v>
      </c>
      <c r="AP56" s="14" t="str">
        <f t="shared" si="21"/>
        <v>O</v>
      </c>
      <c r="AQ56" s="14" t="str">
        <f t="shared" si="22"/>
        <v>P</v>
      </c>
      <c r="AR56" s="14" t="str">
        <f t="shared" si="23"/>
        <v>Q</v>
      </c>
      <c r="AS56" s="14"/>
      <c r="AT56" s="14"/>
      <c r="AU56" s="13"/>
      <c r="AV56" s="21">
        <v>105.43307408804587</v>
      </c>
    </row>
    <row r="57" spans="1:48" ht="12" customHeight="1">
      <c r="A57" s="11" t="s">
        <v>65</v>
      </c>
      <c r="B57" s="12">
        <v>8</v>
      </c>
      <c r="C57" s="13"/>
      <c r="D57" s="21">
        <v>2.4242054009414953</v>
      </c>
      <c r="E57" s="22">
        <v>47</v>
      </c>
      <c r="F57" s="13"/>
      <c r="G57" s="21">
        <v>2.3474005967443508</v>
      </c>
      <c r="H57" s="22">
        <v>36</v>
      </c>
      <c r="I57" s="13"/>
      <c r="J57" s="21">
        <v>2.258772095399131</v>
      </c>
      <c r="K57" s="22">
        <v>32</v>
      </c>
      <c r="L57" s="13"/>
      <c r="M57" s="21">
        <v>1.944892791800592</v>
      </c>
      <c r="N57" s="22">
        <v>38</v>
      </c>
      <c r="O57" s="13"/>
      <c r="P57" s="21">
        <v>1.8121323245220284</v>
      </c>
      <c r="Q57" s="22">
        <v>18</v>
      </c>
      <c r="R57" s="13"/>
      <c r="S57" s="21">
        <v>1.4090826586780782</v>
      </c>
      <c r="T57" s="22">
        <v>41</v>
      </c>
      <c r="U57" s="13"/>
      <c r="V57" s="21">
        <v>1.2704179030917067</v>
      </c>
      <c r="W57" s="22">
        <v>29</v>
      </c>
      <c r="X57" s="13"/>
      <c r="Y57" s="21">
        <v>13.466903771177382</v>
      </c>
      <c r="Z57" s="22">
        <v>38</v>
      </c>
      <c r="AA57" s="13"/>
      <c r="AB57" s="14"/>
      <c r="AC57" s="14"/>
      <c r="AD57" s="14"/>
      <c r="AE57" s="14"/>
      <c r="AF57" s="14"/>
      <c r="AG57" s="14"/>
      <c r="AH57" s="14"/>
      <c r="AI57" s="14"/>
      <c r="AJ57" s="14" t="str">
        <f>CHAR(73)</f>
        <v>I</v>
      </c>
      <c r="AK57" s="14" t="str">
        <f>CHAR(74)</f>
        <v>J</v>
      </c>
      <c r="AL57" s="14" t="str">
        <f>CHAR(75)</f>
        <v>K</v>
      </c>
      <c r="AM57" s="14" t="str">
        <f>CHAR(76)</f>
        <v>L</v>
      </c>
      <c r="AN57" s="14" t="str">
        <f>CHAR(77)</f>
        <v>M</v>
      </c>
      <c r="AO57" s="14" t="str">
        <f t="shared" si="20"/>
        <v>N</v>
      </c>
      <c r="AP57" s="14" t="str">
        <f t="shared" si="21"/>
        <v>O</v>
      </c>
      <c r="AQ57" s="14" t="str">
        <f t="shared" si="22"/>
        <v>P</v>
      </c>
      <c r="AR57" s="14" t="str">
        <f t="shared" si="23"/>
        <v>Q</v>
      </c>
      <c r="AS57" s="14"/>
      <c r="AT57" s="14"/>
      <c r="AU57" s="13"/>
      <c r="AV57" s="21">
        <v>105.19622512479401</v>
      </c>
    </row>
    <row r="58" spans="1:48" ht="12" customHeight="1">
      <c r="A58" s="11" t="s">
        <v>66</v>
      </c>
      <c r="B58" s="12">
        <v>8.3</v>
      </c>
      <c r="C58" s="13"/>
      <c r="D58" s="21">
        <v>2.399680365756873</v>
      </c>
      <c r="E58" s="22">
        <v>50</v>
      </c>
      <c r="F58" s="13"/>
      <c r="G58" s="21">
        <v>2.3183393273757114</v>
      </c>
      <c r="H58" s="22">
        <v>41</v>
      </c>
      <c r="I58" s="13"/>
      <c r="J58" s="21">
        <v>2.241560474770809</v>
      </c>
      <c r="K58" s="22">
        <v>33</v>
      </c>
      <c r="L58" s="13"/>
      <c r="M58" s="21">
        <v>1.9550873375933735</v>
      </c>
      <c r="N58" s="22">
        <v>34</v>
      </c>
      <c r="O58" s="13"/>
      <c r="P58" s="21">
        <v>1.631193242194564</v>
      </c>
      <c r="Q58" s="22">
        <v>39</v>
      </c>
      <c r="R58" s="13"/>
      <c r="S58" s="21">
        <v>1.4765887411738747</v>
      </c>
      <c r="T58" s="22">
        <v>24</v>
      </c>
      <c r="U58" s="13"/>
      <c r="V58" s="21">
        <v>1.2652325238954139</v>
      </c>
      <c r="W58" s="22">
        <v>33</v>
      </c>
      <c r="X58" s="13"/>
      <c r="Y58" s="21">
        <v>13.28768201276062</v>
      </c>
      <c r="Z58" s="22">
        <v>40</v>
      </c>
      <c r="AA58" s="13"/>
      <c r="AB58" s="14"/>
      <c r="AC58" s="14"/>
      <c r="AD58" s="14"/>
      <c r="AE58" s="14"/>
      <c r="AF58" s="14"/>
      <c r="AG58" s="14"/>
      <c r="AH58" s="14"/>
      <c r="AI58" s="14"/>
      <c r="AJ58" s="14" t="str">
        <f>CHAR(73)</f>
        <v>I</v>
      </c>
      <c r="AK58" s="14" t="str">
        <f>CHAR(74)</f>
        <v>J</v>
      </c>
      <c r="AL58" s="14" t="str">
        <f>CHAR(75)</f>
        <v>K</v>
      </c>
      <c r="AM58" s="14" t="str">
        <f>CHAR(76)</f>
        <v>L</v>
      </c>
      <c r="AN58" s="14" t="str">
        <f>CHAR(77)</f>
        <v>M</v>
      </c>
      <c r="AO58" s="14" t="str">
        <f t="shared" si="20"/>
        <v>N</v>
      </c>
      <c r="AP58" s="14" t="str">
        <f t="shared" si="21"/>
        <v>O</v>
      </c>
      <c r="AQ58" s="14" t="str">
        <f t="shared" si="22"/>
        <v>P</v>
      </c>
      <c r="AR58" s="14" t="str">
        <f t="shared" si="23"/>
        <v>Q</v>
      </c>
      <c r="AS58" s="14" t="str">
        <f>CHAR(82)</f>
        <v>R</v>
      </c>
      <c r="AT58" s="14"/>
      <c r="AU58" s="13"/>
      <c r="AV58" s="21">
        <v>103.796240929019</v>
      </c>
    </row>
    <row r="59" spans="1:48" ht="12" customHeight="1">
      <c r="A59" s="11" t="s">
        <v>67</v>
      </c>
      <c r="B59" s="12">
        <v>8</v>
      </c>
      <c r="C59" s="13"/>
      <c r="D59" s="21">
        <v>2.725108717245128</v>
      </c>
      <c r="E59" s="22">
        <v>27</v>
      </c>
      <c r="F59" s="13"/>
      <c r="G59" s="21">
        <v>2.3539628188598503</v>
      </c>
      <c r="H59" s="22">
        <v>31</v>
      </c>
      <c r="I59" s="13"/>
      <c r="J59" s="21">
        <v>2.1889131646135906</v>
      </c>
      <c r="K59" s="22">
        <v>40</v>
      </c>
      <c r="L59" s="13"/>
      <c r="M59" s="21">
        <v>1.8667346073892692</v>
      </c>
      <c r="N59" s="22">
        <v>44</v>
      </c>
      <c r="O59" s="13"/>
      <c r="P59" s="21">
        <v>1.6229687384524067</v>
      </c>
      <c r="Q59" s="22">
        <v>41</v>
      </c>
      <c r="R59" s="13"/>
      <c r="S59" s="21">
        <v>1.266379927326205</v>
      </c>
      <c r="T59" s="22">
        <v>49</v>
      </c>
      <c r="U59" s="13"/>
      <c r="V59" s="21">
        <v>1.0655954248381458</v>
      </c>
      <c r="W59" s="22">
        <v>48</v>
      </c>
      <c r="X59" s="13"/>
      <c r="Y59" s="21">
        <v>13.089663398724596</v>
      </c>
      <c r="Z59" s="22">
        <v>42</v>
      </c>
      <c r="AA59" s="13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 t="str">
        <f>CHAR(75)</f>
        <v>K</v>
      </c>
      <c r="AM59" s="14" t="str">
        <f>CHAR(76)</f>
        <v>L</v>
      </c>
      <c r="AN59" s="14" t="str">
        <f>CHAR(77)</f>
        <v>M</v>
      </c>
      <c r="AO59" s="14" t="str">
        <f t="shared" si="20"/>
        <v>N</v>
      </c>
      <c r="AP59" s="14" t="str">
        <f t="shared" si="21"/>
        <v>O</v>
      </c>
      <c r="AQ59" s="14" t="str">
        <f t="shared" si="22"/>
        <v>P</v>
      </c>
      <c r="AR59" s="14" t="str">
        <f t="shared" si="23"/>
        <v>Q</v>
      </c>
      <c r="AS59" s="14" t="str">
        <f>CHAR(82)</f>
        <v>R</v>
      </c>
      <c r="AT59" s="14"/>
      <c r="AU59" s="13"/>
      <c r="AV59" s="21">
        <v>102.24942578464882</v>
      </c>
    </row>
    <row r="60" spans="1:48" ht="12" customHeight="1">
      <c r="A60" s="11" t="s">
        <v>68</v>
      </c>
      <c r="B60" s="12">
        <v>8.6</v>
      </c>
      <c r="C60" s="13"/>
      <c r="D60" s="21">
        <v>2.3251619896189823</v>
      </c>
      <c r="E60" s="22">
        <v>53</v>
      </c>
      <c r="F60" s="13"/>
      <c r="G60" s="21">
        <v>2.3174018670734964</v>
      </c>
      <c r="H60" s="22">
        <v>42</v>
      </c>
      <c r="I60" s="13"/>
      <c r="J60" s="21">
        <v>2.17676378534654</v>
      </c>
      <c r="K60" s="22">
        <v>41</v>
      </c>
      <c r="L60" s="13"/>
      <c r="M60" s="21">
        <v>1.9664146106964635</v>
      </c>
      <c r="N60" s="22">
        <v>30</v>
      </c>
      <c r="O60" s="13"/>
      <c r="P60" s="21">
        <v>1.6056058972189633</v>
      </c>
      <c r="Q60" s="22">
        <v>46</v>
      </c>
      <c r="R60" s="13"/>
      <c r="S60" s="21">
        <v>1.3962650480776106</v>
      </c>
      <c r="T60" s="22">
        <v>42</v>
      </c>
      <c r="U60" s="13"/>
      <c r="V60" s="21">
        <v>1.285109810814536</v>
      </c>
      <c r="W60" s="22">
        <v>26</v>
      </c>
      <c r="X60" s="13"/>
      <c r="Y60" s="21">
        <v>13.072723008846593</v>
      </c>
      <c r="Z60" s="22">
        <v>43</v>
      </c>
      <c r="AA60" s="13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 t="str">
        <f>CHAR(76)</f>
        <v>L</v>
      </c>
      <c r="AN60" s="14" t="str">
        <f>CHAR(77)</f>
        <v>M</v>
      </c>
      <c r="AO60" s="14" t="str">
        <f t="shared" si="20"/>
        <v>N</v>
      </c>
      <c r="AP60" s="14" t="str">
        <f t="shared" si="21"/>
        <v>O</v>
      </c>
      <c r="AQ60" s="14" t="str">
        <f t="shared" si="22"/>
        <v>P</v>
      </c>
      <c r="AR60" s="14" t="str">
        <f t="shared" si="23"/>
        <v>Q</v>
      </c>
      <c r="AS60" s="14" t="str">
        <f>CHAR(82)</f>
        <v>R</v>
      </c>
      <c r="AT60" s="14"/>
      <c r="AU60" s="13"/>
      <c r="AV60" s="21">
        <v>102.11709655013522</v>
      </c>
    </row>
    <row r="61" spans="1:48" ht="12" customHeight="1">
      <c r="A61" s="11" t="s">
        <v>69</v>
      </c>
      <c r="B61" s="12">
        <v>8</v>
      </c>
      <c r="C61" s="13"/>
      <c r="D61" s="21">
        <v>2.530794976936199</v>
      </c>
      <c r="E61" s="22">
        <v>39</v>
      </c>
      <c r="F61" s="13"/>
      <c r="G61" s="21">
        <v>2.4458339284768416</v>
      </c>
      <c r="H61" s="22">
        <v>19</v>
      </c>
      <c r="I61" s="13"/>
      <c r="J61" s="21">
        <v>2.1605646129904725</v>
      </c>
      <c r="K61" s="22">
        <v>44</v>
      </c>
      <c r="L61" s="13"/>
      <c r="M61" s="21">
        <v>1.7999036960810373</v>
      </c>
      <c r="N61" s="22">
        <v>49</v>
      </c>
      <c r="O61" s="13"/>
      <c r="P61" s="21">
        <v>1.6540390859227792</v>
      </c>
      <c r="Q61" s="22">
        <v>35</v>
      </c>
      <c r="R61" s="13"/>
      <c r="S61" s="21">
        <v>1.2851790895402244</v>
      </c>
      <c r="T61" s="22">
        <v>48</v>
      </c>
      <c r="U61" s="13"/>
      <c r="V61" s="21">
        <v>0.9800366680993166</v>
      </c>
      <c r="W61" s="22">
        <v>54</v>
      </c>
      <c r="X61" s="13"/>
      <c r="Y61" s="21">
        <v>12.856352058046872</v>
      </c>
      <c r="Z61" s="22">
        <v>48</v>
      </c>
      <c r="AA61" s="13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 t="str">
        <f t="shared" si="21"/>
        <v>O</v>
      </c>
      <c r="AQ61" s="14" t="str">
        <f t="shared" si="22"/>
        <v>P</v>
      </c>
      <c r="AR61" s="14" t="str">
        <f t="shared" si="23"/>
        <v>Q</v>
      </c>
      <c r="AS61" s="14" t="str">
        <f>CHAR(82)</f>
        <v>R</v>
      </c>
      <c r="AT61" s="14"/>
      <c r="AU61" s="13"/>
      <c r="AV61" s="21">
        <v>100.42692279991444</v>
      </c>
    </row>
    <row r="62" spans="1:48" ht="12" customHeight="1">
      <c r="A62" s="11" t="s">
        <v>70</v>
      </c>
      <c r="B62" s="12">
        <v>8</v>
      </c>
      <c r="C62" s="13"/>
      <c r="D62" s="21">
        <v>2.7100163879007457</v>
      </c>
      <c r="E62" s="22">
        <v>30</v>
      </c>
      <c r="F62" s="13"/>
      <c r="G62" s="21">
        <v>2.1861574247635085</v>
      </c>
      <c r="H62" s="22">
        <v>52</v>
      </c>
      <c r="I62" s="13"/>
      <c r="J62" s="21">
        <v>2.0289463375974264</v>
      </c>
      <c r="K62" s="22">
        <v>52</v>
      </c>
      <c r="L62" s="13"/>
      <c r="M62" s="21">
        <v>1.791974604908874</v>
      </c>
      <c r="N62" s="22">
        <v>50</v>
      </c>
      <c r="O62" s="13"/>
      <c r="P62" s="21">
        <v>1.615658068459378</v>
      </c>
      <c r="Q62" s="22">
        <v>43</v>
      </c>
      <c r="R62" s="13"/>
      <c r="S62" s="21">
        <v>1.262961897832747</v>
      </c>
      <c r="T62" s="22">
        <v>50</v>
      </c>
      <c r="U62" s="13"/>
      <c r="V62" s="21">
        <v>1.0007781848844874</v>
      </c>
      <c r="W62" s="22">
        <v>52</v>
      </c>
      <c r="X62" s="13"/>
      <c r="Y62" s="21">
        <v>12.59649290634717</v>
      </c>
      <c r="Z62" s="22">
        <v>52</v>
      </c>
      <c r="AA62" s="13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 t="str">
        <f t="shared" si="23"/>
        <v>Q</v>
      </c>
      <c r="AS62" s="14" t="str">
        <f>CHAR(82)</f>
        <v>R</v>
      </c>
      <c r="AT62" s="14"/>
      <c r="AU62" s="13"/>
      <c r="AV62" s="21">
        <v>98.39704256259913</v>
      </c>
    </row>
    <row r="63" spans="1:48" ht="12" customHeight="1">
      <c r="A63" s="11"/>
      <c r="B63" s="12"/>
      <c r="C63" s="13"/>
      <c r="D63" s="20"/>
      <c r="E63" s="13"/>
      <c r="F63" s="13"/>
      <c r="G63" s="20"/>
      <c r="H63" s="13"/>
      <c r="I63" s="13"/>
      <c r="J63" s="21"/>
      <c r="K63" s="13"/>
      <c r="L63" s="13"/>
      <c r="M63" s="21"/>
      <c r="N63" s="13"/>
      <c r="O63" s="13"/>
      <c r="P63" s="21"/>
      <c r="Q63" s="13"/>
      <c r="R63" s="13"/>
      <c r="S63" s="21"/>
      <c r="T63" s="13"/>
      <c r="U63" s="13"/>
      <c r="V63" s="20"/>
      <c r="W63" s="13"/>
      <c r="X63" s="13"/>
      <c r="Y63" s="21"/>
      <c r="Z63" s="13"/>
      <c r="AA63" s="13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3"/>
      <c r="AV63" s="13"/>
    </row>
    <row r="64" spans="1:48" ht="12" customHeight="1">
      <c r="A64" s="11" t="s">
        <v>71</v>
      </c>
      <c r="B64" s="12"/>
      <c r="C64" s="13"/>
      <c r="D64" s="39">
        <v>2.7069420245157794</v>
      </c>
      <c r="E64" s="39"/>
      <c r="F64" s="13"/>
      <c r="G64" s="39">
        <v>2.380246428073782</v>
      </c>
      <c r="H64" s="39"/>
      <c r="I64" s="13"/>
      <c r="J64" s="39">
        <v>2.2992137791630634</v>
      </c>
      <c r="K64" s="39"/>
      <c r="L64" s="13"/>
      <c r="M64" s="39">
        <v>2.0261554880994286</v>
      </c>
      <c r="N64" s="39"/>
      <c r="O64" s="13"/>
      <c r="P64" s="39">
        <v>1.7193443532910624</v>
      </c>
      <c r="Q64" s="39"/>
      <c r="R64" s="13"/>
      <c r="S64" s="39">
        <v>1.452583413666579</v>
      </c>
      <c r="T64" s="39"/>
      <c r="U64" s="13"/>
      <c r="V64" s="39">
        <v>1.2905512581192875</v>
      </c>
      <c r="W64" s="39"/>
      <c r="X64" s="13"/>
      <c r="Y64" s="39">
        <v>13.875036744928979</v>
      </c>
      <c r="Z64" s="39"/>
      <c r="AA64" s="13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3"/>
      <c r="AV64" s="13"/>
    </row>
    <row r="65" spans="1:48" ht="12" customHeight="1">
      <c r="A65" s="11" t="s">
        <v>72</v>
      </c>
      <c r="B65" s="12"/>
      <c r="C65" s="13"/>
      <c r="D65" s="40">
        <v>12.515572147737492</v>
      </c>
      <c r="E65" s="40"/>
      <c r="F65" s="21"/>
      <c r="G65" s="40">
        <v>7.147433707107302</v>
      </c>
      <c r="H65" s="40"/>
      <c r="I65" s="21"/>
      <c r="J65" s="40">
        <v>7.920959585502313</v>
      </c>
      <c r="K65" s="40"/>
      <c r="L65" s="21"/>
      <c r="M65" s="40">
        <v>8.031241128224895</v>
      </c>
      <c r="N65" s="40"/>
      <c r="O65" s="21"/>
      <c r="P65" s="40">
        <v>9.604877422907236</v>
      </c>
      <c r="Q65" s="40"/>
      <c r="R65" s="21"/>
      <c r="S65" s="40">
        <v>7.747760535921213</v>
      </c>
      <c r="T65" s="40"/>
      <c r="U65" s="21"/>
      <c r="V65" s="40">
        <v>11.200232385299307</v>
      </c>
      <c r="W65" s="40"/>
      <c r="X65" s="21"/>
      <c r="Y65" s="40">
        <v>6.715832197822685</v>
      </c>
      <c r="Z65" s="40"/>
      <c r="AA65" s="13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3"/>
      <c r="AV65" s="13"/>
    </row>
    <row r="66" spans="1:48" ht="12" customHeight="1">
      <c r="A66" s="11" t="s">
        <v>73</v>
      </c>
      <c r="B66" s="12"/>
      <c r="C66" s="13"/>
      <c r="D66" s="39">
        <v>0.4010516185088744</v>
      </c>
      <c r="E66" s="39"/>
      <c r="F66" s="13"/>
      <c r="G66" s="39">
        <v>0.20139221052245584</v>
      </c>
      <c r="H66" s="39"/>
      <c r="I66" s="13"/>
      <c r="J66" s="39">
        <v>0.21558957766216902</v>
      </c>
      <c r="K66" s="39"/>
      <c r="L66" s="13"/>
      <c r="M66" s="39">
        <v>0.19263094106770587</v>
      </c>
      <c r="N66" s="39"/>
      <c r="O66" s="13"/>
      <c r="P66" s="39">
        <v>0.19549034102928833</v>
      </c>
      <c r="Q66" s="39"/>
      <c r="R66" s="13"/>
      <c r="S66" s="39">
        <v>0.13322566016154652</v>
      </c>
      <c r="T66" s="39"/>
      <c r="U66" s="13"/>
      <c r="V66" s="39">
        <v>0.1711090196036844</v>
      </c>
      <c r="W66" s="39"/>
      <c r="X66" s="13"/>
      <c r="Y66" s="39">
        <v>1.1030738497415464</v>
      </c>
      <c r="Z66" s="39"/>
      <c r="AA66" s="13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3"/>
      <c r="AV66" s="13"/>
    </row>
    <row r="67" spans="1:48" ht="12" customHeight="1" thickBot="1">
      <c r="A67" s="11"/>
      <c r="B67" s="12"/>
      <c r="C67" s="13"/>
      <c r="D67" s="20"/>
      <c r="E67" s="13"/>
      <c r="F67" s="13"/>
      <c r="G67" s="20"/>
      <c r="H67" s="13"/>
      <c r="I67" s="13"/>
      <c r="J67" s="20"/>
      <c r="K67" s="13"/>
      <c r="L67" s="13"/>
      <c r="M67" s="20"/>
      <c r="N67" s="13"/>
      <c r="O67" s="13"/>
      <c r="P67" s="20"/>
      <c r="Q67" s="13"/>
      <c r="R67" s="13"/>
      <c r="S67" s="20"/>
      <c r="T67" s="13"/>
      <c r="U67" s="13"/>
      <c r="V67" s="20"/>
      <c r="W67" s="13"/>
      <c r="X67" s="13"/>
      <c r="Y67" s="20"/>
      <c r="Z67" s="13"/>
      <c r="AA67" s="13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3"/>
      <c r="AV67" s="13"/>
    </row>
    <row r="68" spans="1:48" ht="12" customHeight="1" thickTop="1">
      <c r="A68" s="23" t="s">
        <v>74</v>
      </c>
      <c r="B68" s="8"/>
      <c r="C68" s="9"/>
      <c r="D68" s="24"/>
      <c r="E68" s="9"/>
      <c r="F68" s="9"/>
      <c r="G68" s="24"/>
      <c r="H68" s="9"/>
      <c r="I68" s="9"/>
      <c r="J68" s="24"/>
      <c r="K68" s="9"/>
      <c r="L68" s="9"/>
      <c r="M68" s="24"/>
      <c r="N68" s="9"/>
      <c r="O68" s="9"/>
      <c r="P68" s="24"/>
      <c r="Q68" s="9"/>
      <c r="R68" s="9"/>
      <c r="S68" s="24"/>
      <c r="T68" s="9"/>
      <c r="U68" s="9"/>
      <c r="V68" s="24"/>
      <c r="W68" s="9"/>
      <c r="X68" s="9"/>
      <c r="Y68" s="24"/>
      <c r="Z68" s="9"/>
      <c r="AA68" s="9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9"/>
      <c r="AV68" s="9"/>
    </row>
    <row r="69" spans="1:48" ht="12" customHeight="1">
      <c r="A69" s="25" t="s">
        <v>75</v>
      </c>
      <c r="B69" s="12"/>
      <c r="C69" s="13"/>
      <c r="D69" s="20"/>
      <c r="E69" s="13"/>
      <c r="F69" s="13"/>
      <c r="G69" s="20"/>
      <c r="H69" s="13"/>
      <c r="I69" s="13"/>
      <c r="J69" s="20"/>
      <c r="K69" s="13"/>
      <c r="L69" s="13"/>
      <c r="M69" s="20"/>
      <c r="N69" s="13"/>
      <c r="O69" s="13"/>
      <c r="P69" s="20"/>
      <c r="Q69" s="13"/>
      <c r="R69" s="13"/>
      <c r="S69" s="20"/>
      <c r="T69" s="13"/>
      <c r="U69" s="13"/>
      <c r="V69" s="20"/>
      <c r="W69" s="13"/>
      <c r="X69" s="13"/>
      <c r="Y69" s="20"/>
      <c r="Z69" s="13"/>
      <c r="AA69" s="13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3"/>
      <c r="AV69" s="13"/>
    </row>
    <row r="70" spans="1:48" ht="12" customHeight="1">
      <c r="A70" s="25" t="s">
        <v>76</v>
      </c>
      <c r="B70" s="12"/>
      <c r="C70" s="13"/>
      <c r="D70" s="20"/>
      <c r="E70" s="13"/>
      <c r="F70" s="13"/>
      <c r="G70" s="20"/>
      <c r="H70" s="13"/>
      <c r="I70" s="13"/>
      <c r="J70" s="20"/>
      <c r="K70" s="13"/>
      <c r="L70" s="13"/>
      <c r="M70" s="20"/>
      <c r="N70" s="13"/>
      <c r="O70" s="13"/>
      <c r="P70" s="20"/>
      <c r="Q70" s="13"/>
      <c r="R70" s="13"/>
      <c r="S70" s="20"/>
      <c r="T70" s="13"/>
      <c r="U70" s="13"/>
      <c r="V70" s="20"/>
      <c r="W70" s="13"/>
      <c r="X70" s="13"/>
      <c r="Y70" s="20"/>
      <c r="Z70" s="13"/>
      <c r="AA70" s="13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3"/>
      <c r="AV70" s="13"/>
    </row>
    <row r="71" spans="1:48" ht="12.75">
      <c r="A71" s="26"/>
      <c r="B71" s="27"/>
      <c r="C71" s="28"/>
      <c r="D71" s="29"/>
      <c r="E71" s="28"/>
      <c r="F71" s="28"/>
      <c r="G71" s="29"/>
      <c r="H71" s="28"/>
      <c r="I71" s="28"/>
      <c r="J71" s="29"/>
      <c r="K71" s="28"/>
      <c r="L71" s="28"/>
      <c r="M71" s="29"/>
      <c r="N71" s="28"/>
      <c r="O71" s="28"/>
      <c r="P71" s="29"/>
      <c r="Q71" s="28"/>
      <c r="R71" s="28"/>
      <c r="S71" s="29"/>
      <c r="T71" s="28"/>
      <c r="U71" s="28"/>
      <c r="V71" s="29"/>
      <c r="W71" s="28"/>
      <c r="X71" s="28"/>
      <c r="Y71" s="29"/>
      <c r="Z71" s="28"/>
      <c r="AA71" s="28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28"/>
      <c r="AV71" s="28"/>
    </row>
    <row r="72" spans="1:48" ht="12.75">
      <c r="A72" s="26"/>
      <c r="B72" s="27"/>
      <c r="C72" s="28"/>
      <c r="D72" s="29"/>
      <c r="E72" s="28"/>
      <c r="F72" s="28"/>
      <c r="G72" s="29"/>
      <c r="H72" s="28"/>
      <c r="I72" s="28"/>
      <c r="J72" s="29"/>
      <c r="K72" s="28"/>
      <c r="L72" s="28"/>
      <c r="M72" s="29"/>
      <c r="N72" s="28"/>
      <c r="O72" s="28"/>
      <c r="P72" s="29"/>
      <c r="Q72" s="28"/>
      <c r="R72" s="28"/>
      <c r="S72" s="29"/>
      <c r="T72" s="28"/>
      <c r="U72" s="28"/>
      <c r="V72" s="29"/>
      <c r="W72" s="28"/>
      <c r="X72" s="28"/>
      <c r="Y72" s="29"/>
      <c r="Z72" s="28"/>
      <c r="AA72" s="28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28"/>
      <c r="AV72" s="28"/>
    </row>
    <row r="73" spans="1:48" ht="12.75">
      <c r="A73" s="26"/>
      <c r="B73" s="27"/>
      <c r="C73" s="28"/>
      <c r="D73" s="29"/>
      <c r="E73" s="28"/>
      <c r="F73" s="28"/>
      <c r="G73" s="29"/>
      <c r="H73" s="28"/>
      <c r="I73" s="28"/>
      <c r="J73" s="29"/>
      <c r="K73" s="28"/>
      <c r="L73" s="28"/>
      <c r="M73" s="29"/>
      <c r="N73" s="28"/>
      <c r="O73" s="28"/>
      <c r="P73" s="29"/>
      <c r="Q73" s="28"/>
      <c r="R73" s="28"/>
      <c r="S73" s="29"/>
      <c r="T73" s="28"/>
      <c r="U73" s="28"/>
      <c r="V73" s="29"/>
      <c r="W73" s="28"/>
      <c r="X73" s="28"/>
      <c r="Y73" s="29"/>
      <c r="Z73" s="28"/>
      <c r="AA73" s="28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28"/>
      <c r="AV73" s="28"/>
    </row>
    <row r="74" spans="1:48" ht="12.75">
      <c r="A74" s="26"/>
      <c r="B74" s="27"/>
      <c r="C74" s="28"/>
      <c r="D74" s="29"/>
      <c r="E74" s="28"/>
      <c r="F74" s="28"/>
      <c r="G74" s="29"/>
      <c r="H74" s="28"/>
      <c r="I74" s="28"/>
      <c r="J74" s="29"/>
      <c r="K74" s="28"/>
      <c r="L74" s="28"/>
      <c r="M74" s="29"/>
      <c r="N74" s="28"/>
      <c r="O74" s="28"/>
      <c r="P74" s="29"/>
      <c r="Q74" s="28"/>
      <c r="R74" s="28"/>
      <c r="S74" s="29"/>
      <c r="T74" s="28"/>
      <c r="U74" s="28"/>
      <c r="V74" s="29"/>
      <c r="W74" s="28"/>
      <c r="X74" s="28"/>
      <c r="Y74" s="29"/>
      <c r="Z74" s="28"/>
      <c r="AA74" s="28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28"/>
      <c r="AV74" s="28"/>
    </row>
    <row r="75" spans="1:48" ht="12.75">
      <c r="A75" s="26"/>
      <c r="B75" s="27"/>
      <c r="C75" s="28"/>
      <c r="D75" s="29"/>
      <c r="E75" s="28"/>
      <c r="F75" s="28"/>
      <c r="G75" s="29"/>
      <c r="H75" s="28"/>
      <c r="I75" s="28"/>
      <c r="J75" s="29"/>
      <c r="K75" s="28"/>
      <c r="L75" s="28"/>
      <c r="M75" s="29"/>
      <c r="N75" s="28"/>
      <c r="O75" s="28"/>
      <c r="P75" s="29"/>
      <c r="Q75" s="28"/>
      <c r="R75" s="28"/>
      <c r="S75" s="29"/>
      <c r="T75" s="28"/>
      <c r="U75" s="28"/>
      <c r="V75" s="29"/>
      <c r="W75" s="28"/>
      <c r="X75" s="28"/>
      <c r="Y75" s="29"/>
      <c r="Z75" s="28"/>
      <c r="AA75" s="28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28"/>
      <c r="AV75" s="28"/>
    </row>
    <row r="76" spans="1:48" ht="12.75">
      <c r="A76" s="26"/>
      <c r="B76" s="27"/>
      <c r="C76" s="28"/>
      <c r="D76" s="29"/>
      <c r="E76" s="28"/>
      <c r="F76" s="28"/>
      <c r="G76" s="29"/>
      <c r="H76" s="28"/>
      <c r="I76" s="28"/>
      <c r="J76" s="29"/>
      <c r="K76" s="28"/>
      <c r="L76" s="28"/>
      <c r="M76" s="29"/>
      <c r="N76" s="28"/>
      <c r="O76" s="28"/>
      <c r="P76" s="29"/>
      <c r="Q76" s="28"/>
      <c r="R76" s="28"/>
      <c r="S76" s="29"/>
      <c r="T76" s="28"/>
      <c r="U76" s="28"/>
      <c r="V76" s="29"/>
      <c r="W76" s="28"/>
      <c r="X76" s="28"/>
      <c r="Y76" s="29"/>
      <c r="Z76" s="28"/>
      <c r="AA76" s="28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28"/>
      <c r="AV76" s="28"/>
    </row>
    <row r="77" spans="1:48" ht="12.75">
      <c r="A77" s="26"/>
      <c r="B77" s="27"/>
      <c r="C77" s="28"/>
      <c r="D77" s="29"/>
      <c r="E77" s="28"/>
      <c r="F77" s="28"/>
      <c r="G77" s="29"/>
      <c r="H77" s="28"/>
      <c r="I77" s="28"/>
      <c r="J77" s="29"/>
      <c r="K77" s="28"/>
      <c r="L77" s="28"/>
      <c r="M77" s="29"/>
      <c r="N77" s="28"/>
      <c r="O77" s="28"/>
      <c r="P77" s="29"/>
      <c r="Q77" s="28"/>
      <c r="R77" s="28"/>
      <c r="S77" s="29"/>
      <c r="T77" s="28"/>
      <c r="U77" s="28"/>
      <c r="V77" s="29"/>
      <c r="W77" s="28"/>
      <c r="X77" s="28"/>
      <c r="Y77" s="29"/>
      <c r="Z77" s="28"/>
      <c r="AA77" s="28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28"/>
      <c r="AV77" s="28"/>
    </row>
    <row r="78" spans="1:48" ht="12.75">
      <c r="A78" s="26"/>
      <c r="B78" s="27"/>
      <c r="C78" s="28"/>
      <c r="D78" s="29"/>
      <c r="E78" s="28"/>
      <c r="F78" s="28"/>
      <c r="G78" s="29"/>
      <c r="H78" s="28"/>
      <c r="I78" s="28"/>
      <c r="J78" s="29"/>
      <c r="K78" s="28"/>
      <c r="L78" s="28"/>
      <c r="M78" s="29"/>
      <c r="N78" s="28"/>
      <c r="O78" s="28"/>
      <c r="P78" s="29"/>
      <c r="Q78" s="28"/>
      <c r="R78" s="28"/>
      <c r="S78" s="29"/>
      <c r="T78" s="28"/>
      <c r="U78" s="28"/>
      <c r="V78" s="29"/>
      <c r="W78" s="28"/>
      <c r="X78" s="28"/>
      <c r="Y78" s="29"/>
      <c r="Z78" s="28"/>
      <c r="AA78" s="28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28"/>
      <c r="AV78" s="28"/>
    </row>
    <row r="79" spans="1:48" ht="12.75">
      <c r="A79" s="26"/>
      <c r="B79" s="27"/>
      <c r="C79" s="28"/>
      <c r="D79" s="29"/>
      <c r="E79" s="28"/>
      <c r="F79" s="28"/>
      <c r="G79" s="29"/>
      <c r="H79" s="28"/>
      <c r="I79" s="28"/>
      <c r="J79" s="29"/>
      <c r="K79" s="28"/>
      <c r="L79" s="28"/>
      <c r="M79" s="29"/>
      <c r="N79" s="28"/>
      <c r="O79" s="28"/>
      <c r="P79" s="29"/>
      <c r="Q79" s="28"/>
      <c r="R79" s="28"/>
      <c r="S79" s="29"/>
      <c r="T79" s="28"/>
      <c r="U79" s="28"/>
      <c r="V79" s="29"/>
      <c r="W79" s="28"/>
      <c r="X79" s="28"/>
      <c r="Y79" s="29"/>
      <c r="Z79" s="28"/>
      <c r="AA79" s="28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28"/>
      <c r="AV79" s="28"/>
    </row>
    <row r="80" spans="1:48" ht="12.75">
      <c r="A80" s="26"/>
      <c r="B80" s="27"/>
      <c r="C80" s="28"/>
      <c r="D80" s="29"/>
      <c r="E80" s="28"/>
      <c r="F80" s="28"/>
      <c r="G80" s="29"/>
      <c r="H80" s="28"/>
      <c r="I80" s="28"/>
      <c r="J80" s="29"/>
      <c r="K80" s="28"/>
      <c r="L80" s="28"/>
      <c r="M80" s="29"/>
      <c r="N80" s="28"/>
      <c r="O80" s="28"/>
      <c r="P80" s="29"/>
      <c r="Q80" s="28"/>
      <c r="R80" s="28"/>
      <c r="S80" s="29"/>
      <c r="T80" s="28"/>
      <c r="U80" s="28"/>
      <c r="V80" s="29"/>
      <c r="W80" s="28"/>
      <c r="X80" s="28"/>
      <c r="Y80" s="29"/>
      <c r="Z80" s="28"/>
      <c r="AA80" s="28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28"/>
      <c r="AV80" s="28"/>
    </row>
    <row r="81" spans="1:48" ht="12.75">
      <c r="A81" s="26"/>
      <c r="B81" s="27"/>
      <c r="C81" s="28"/>
      <c r="D81" s="29"/>
      <c r="E81" s="28"/>
      <c r="F81" s="28"/>
      <c r="G81" s="29"/>
      <c r="H81" s="28"/>
      <c r="I81" s="28"/>
      <c r="J81" s="29"/>
      <c r="K81" s="28"/>
      <c r="L81" s="28"/>
      <c r="M81" s="29"/>
      <c r="N81" s="28"/>
      <c r="O81" s="28"/>
      <c r="P81" s="29"/>
      <c r="Q81" s="28"/>
      <c r="R81" s="28"/>
      <c r="S81" s="29"/>
      <c r="T81" s="28"/>
      <c r="U81" s="28"/>
      <c r="V81" s="29"/>
      <c r="W81" s="28"/>
      <c r="X81" s="28"/>
      <c r="Y81" s="29"/>
      <c r="Z81" s="28"/>
      <c r="AA81" s="28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28"/>
      <c r="AV81" s="28"/>
    </row>
    <row r="82" spans="1:48" ht="12.75">
      <c r="A82" s="26"/>
      <c r="B82" s="27"/>
      <c r="C82" s="28"/>
      <c r="D82" s="29"/>
      <c r="E82" s="28"/>
      <c r="F82" s="28"/>
      <c r="G82" s="29"/>
      <c r="H82" s="28"/>
      <c r="I82" s="28"/>
      <c r="J82" s="29"/>
      <c r="K82" s="28"/>
      <c r="L82" s="28"/>
      <c r="M82" s="29"/>
      <c r="N82" s="28"/>
      <c r="O82" s="28"/>
      <c r="P82" s="29"/>
      <c r="Q82" s="28"/>
      <c r="R82" s="28"/>
      <c r="S82" s="29"/>
      <c r="T82" s="28"/>
      <c r="U82" s="28"/>
      <c r="V82" s="29"/>
      <c r="W82" s="28"/>
      <c r="X82" s="28"/>
      <c r="Y82" s="29"/>
      <c r="Z82" s="28"/>
      <c r="AA82" s="28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28"/>
      <c r="AV82" s="28"/>
    </row>
    <row r="83" spans="1:48" ht="12.75">
      <c r="A83" s="26"/>
      <c r="B83" s="27"/>
      <c r="C83" s="28"/>
      <c r="D83" s="29"/>
      <c r="E83" s="28"/>
      <c r="F83" s="28"/>
      <c r="G83" s="29"/>
      <c r="H83" s="28"/>
      <c r="I83" s="28"/>
      <c r="J83" s="29"/>
      <c r="K83" s="28"/>
      <c r="L83" s="28"/>
      <c r="M83" s="29"/>
      <c r="N83" s="28"/>
      <c r="O83" s="28"/>
      <c r="P83" s="29"/>
      <c r="Q83" s="28"/>
      <c r="R83" s="28"/>
      <c r="S83" s="29"/>
      <c r="T83" s="28"/>
      <c r="U83" s="28"/>
      <c r="V83" s="29"/>
      <c r="W83" s="28"/>
      <c r="X83" s="28"/>
      <c r="Y83" s="29"/>
      <c r="Z83" s="28"/>
      <c r="AA83" s="28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28"/>
      <c r="AV83" s="28"/>
    </row>
    <row r="84" spans="1:48" ht="12.75">
      <c r="A84" s="26"/>
      <c r="B84" s="27"/>
      <c r="C84" s="28"/>
      <c r="D84" s="29"/>
      <c r="E84" s="28"/>
      <c r="F84" s="28"/>
      <c r="G84" s="29"/>
      <c r="H84" s="28"/>
      <c r="I84" s="28"/>
      <c r="J84" s="29"/>
      <c r="K84" s="28"/>
      <c r="L84" s="28"/>
      <c r="M84" s="29"/>
      <c r="N84" s="28"/>
      <c r="O84" s="28"/>
      <c r="P84" s="29"/>
      <c r="Q84" s="28"/>
      <c r="R84" s="28"/>
      <c r="S84" s="29"/>
      <c r="T84" s="28"/>
      <c r="U84" s="28"/>
      <c r="V84" s="29"/>
      <c r="W84" s="28"/>
      <c r="X84" s="28"/>
      <c r="Y84" s="29"/>
      <c r="Z84" s="28"/>
      <c r="AA84" s="28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28"/>
      <c r="AV84" s="28"/>
    </row>
    <row r="85" spans="1:48" ht="12.75">
      <c r="A85" s="26"/>
      <c r="B85" s="27"/>
      <c r="C85" s="28"/>
      <c r="D85" s="29"/>
      <c r="E85" s="28"/>
      <c r="F85" s="28"/>
      <c r="G85" s="29"/>
      <c r="H85" s="28"/>
      <c r="I85" s="28"/>
      <c r="J85" s="29"/>
      <c r="K85" s="28"/>
      <c r="L85" s="28"/>
      <c r="M85" s="29"/>
      <c r="N85" s="28"/>
      <c r="O85" s="28"/>
      <c r="P85" s="29"/>
      <c r="Q85" s="28"/>
      <c r="R85" s="28"/>
      <c r="S85" s="29"/>
      <c r="T85" s="28"/>
      <c r="U85" s="28"/>
      <c r="V85" s="29"/>
      <c r="W85" s="28"/>
      <c r="X85" s="28"/>
      <c r="Y85" s="29"/>
      <c r="Z85" s="28"/>
      <c r="AA85" s="28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28"/>
      <c r="AV85" s="28"/>
    </row>
    <row r="86" spans="1:48" ht="12.75">
      <c r="A86" s="26"/>
      <c r="B86" s="27"/>
      <c r="C86" s="28"/>
      <c r="D86" s="29"/>
      <c r="E86" s="28"/>
      <c r="F86" s="28"/>
      <c r="G86" s="29"/>
      <c r="H86" s="28"/>
      <c r="I86" s="28"/>
      <c r="J86" s="29"/>
      <c r="K86" s="28"/>
      <c r="L86" s="28"/>
      <c r="M86" s="29"/>
      <c r="N86" s="28"/>
      <c r="O86" s="28"/>
      <c r="P86" s="29"/>
      <c r="Q86" s="28"/>
      <c r="R86" s="28"/>
      <c r="S86" s="29"/>
      <c r="T86" s="28"/>
      <c r="U86" s="28"/>
      <c r="V86" s="29"/>
      <c r="W86" s="28"/>
      <c r="X86" s="28"/>
      <c r="Y86" s="29"/>
      <c r="Z86" s="28"/>
      <c r="AA86" s="28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28"/>
      <c r="AV86" s="28"/>
    </row>
    <row r="87" spans="1:48" ht="12.75">
      <c r="A87" s="26"/>
      <c r="B87" s="27"/>
      <c r="C87" s="28"/>
      <c r="D87" s="29"/>
      <c r="E87" s="28"/>
      <c r="F87" s="28"/>
      <c r="G87" s="29"/>
      <c r="H87" s="28"/>
      <c r="I87" s="28"/>
      <c r="J87" s="29"/>
      <c r="K87" s="28"/>
      <c r="L87" s="28"/>
      <c r="M87" s="29"/>
      <c r="N87" s="28"/>
      <c r="O87" s="28"/>
      <c r="P87" s="29"/>
      <c r="Q87" s="28"/>
      <c r="R87" s="28"/>
      <c r="S87" s="29"/>
      <c r="T87" s="28"/>
      <c r="U87" s="28"/>
      <c r="V87" s="29"/>
      <c r="W87" s="28"/>
      <c r="X87" s="28"/>
      <c r="Y87" s="29"/>
      <c r="Z87" s="28"/>
      <c r="AA87" s="28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28"/>
      <c r="AV87" s="28"/>
    </row>
    <row r="88" spans="1:48" ht="12.75">
      <c r="A88" s="26"/>
      <c r="B88" s="27"/>
      <c r="C88" s="28"/>
      <c r="D88" s="29"/>
      <c r="E88" s="28"/>
      <c r="F88" s="28"/>
      <c r="G88" s="29"/>
      <c r="H88" s="28"/>
      <c r="I88" s="28"/>
      <c r="J88" s="29"/>
      <c r="K88" s="28"/>
      <c r="L88" s="28"/>
      <c r="M88" s="29"/>
      <c r="N88" s="28"/>
      <c r="O88" s="28"/>
      <c r="P88" s="29"/>
      <c r="Q88" s="28"/>
      <c r="R88" s="28"/>
      <c r="S88" s="29"/>
      <c r="T88" s="28"/>
      <c r="U88" s="28"/>
      <c r="V88" s="29"/>
      <c r="W88" s="28"/>
      <c r="X88" s="28"/>
      <c r="Y88" s="29"/>
      <c r="Z88" s="28"/>
      <c r="AA88" s="28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28"/>
      <c r="AV88" s="28"/>
    </row>
    <row r="89" spans="1:48" ht="12.75">
      <c r="A89" s="26"/>
      <c r="B89" s="27"/>
      <c r="C89" s="28"/>
      <c r="D89" s="29"/>
      <c r="E89" s="28"/>
      <c r="F89" s="28"/>
      <c r="G89" s="29"/>
      <c r="H89" s="28"/>
      <c r="I89" s="28"/>
      <c r="J89" s="29"/>
      <c r="K89" s="28"/>
      <c r="L89" s="28"/>
      <c r="M89" s="29"/>
      <c r="N89" s="28"/>
      <c r="O89" s="28"/>
      <c r="P89" s="29"/>
      <c r="Q89" s="28"/>
      <c r="R89" s="28"/>
      <c r="S89" s="29"/>
      <c r="T89" s="28"/>
      <c r="U89" s="28"/>
      <c r="V89" s="29"/>
      <c r="W89" s="28"/>
      <c r="X89" s="28"/>
      <c r="Y89" s="29"/>
      <c r="Z89" s="28"/>
      <c r="AA89" s="28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28"/>
      <c r="AV89" s="28"/>
    </row>
    <row r="90" spans="1:48" ht="12.75">
      <c r="A90" s="26"/>
      <c r="B90" s="27"/>
      <c r="C90" s="28"/>
      <c r="D90" s="29"/>
      <c r="E90" s="28"/>
      <c r="F90" s="28"/>
      <c r="G90" s="29"/>
      <c r="H90" s="28"/>
      <c r="I90" s="28"/>
      <c r="J90" s="29"/>
      <c r="K90" s="28"/>
      <c r="L90" s="28"/>
      <c r="M90" s="29"/>
      <c r="N90" s="28"/>
      <c r="O90" s="28"/>
      <c r="P90" s="29"/>
      <c r="Q90" s="28"/>
      <c r="R90" s="28"/>
      <c r="S90" s="29"/>
      <c r="T90" s="28"/>
      <c r="U90" s="28"/>
      <c r="V90" s="29"/>
      <c r="W90" s="28"/>
      <c r="X90" s="28"/>
      <c r="Y90" s="29"/>
      <c r="Z90" s="28"/>
      <c r="AA90" s="28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28"/>
      <c r="AV90" s="28"/>
    </row>
    <row r="91" spans="1:48" ht="12.75">
      <c r="A91" s="26"/>
      <c r="B91" s="27"/>
      <c r="C91" s="28"/>
      <c r="D91" s="29"/>
      <c r="E91" s="28"/>
      <c r="F91" s="28"/>
      <c r="G91" s="29"/>
      <c r="H91" s="28"/>
      <c r="I91" s="28"/>
      <c r="J91" s="29"/>
      <c r="K91" s="28"/>
      <c r="L91" s="28"/>
      <c r="M91" s="29"/>
      <c r="N91" s="28"/>
      <c r="O91" s="28"/>
      <c r="P91" s="29"/>
      <c r="Q91" s="28"/>
      <c r="R91" s="28"/>
      <c r="S91" s="29"/>
      <c r="T91" s="28"/>
      <c r="U91" s="28"/>
      <c r="V91" s="29"/>
      <c r="W91" s="28"/>
      <c r="X91" s="28"/>
      <c r="Y91" s="29"/>
      <c r="Z91" s="28"/>
      <c r="AA91" s="28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28"/>
      <c r="AV91" s="28"/>
    </row>
    <row r="92" spans="1:48" ht="12.75">
      <c r="A92" s="26"/>
      <c r="B92" s="27"/>
      <c r="C92" s="28"/>
      <c r="D92" s="29"/>
      <c r="E92" s="28"/>
      <c r="F92" s="28"/>
      <c r="G92" s="29"/>
      <c r="H92" s="28"/>
      <c r="I92" s="28"/>
      <c r="J92" s="29"/>
      <c r="K92" s="28"/>
      <c r="L92" s="28"/>
      <c r="M92" s="29"/>
      <c r="N92" s="28"/>
      <c r="O92" s="28"/>
      <c r="P92" s="29"/>
      <c r="Q92" s="28"/>
      <c r="R92" s="28"/>
      <c r="S92" s="29"/>
      <c r="T92" s="28"/>
      <c r="U92" s="28"/>
      <c r="V92" s="29"/>
      <c r="W92" s="28"/>
      <c r="X92" s="28"/>
      <c r="Y92" s="29"/>
      <c r="Z92" s="28"/>
      <c r="AA92" s="28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28"/>
      <c r="AV92" s="28"/>
    </row>
    <row r="93" spans="1:48" ht="12.75">
      <c r="A93" s="26"/>
      <c r="B93" s="27"/>
      <c r="C93" s="28"/>
      <c r="D93" s="29"/>
      <c r="E93" s="28"/>
      <c r="F93" s="28"/>
      <c r="G93" s="29"/>
      <c r="H93" s="28"/>
      <c r="I93" s="28"/>
      <c r="J93" s="29"/>
      <c r="K93" s="28"/>
      <c r="L93" s="28"/>
      <c r="M93" s="29"/>
      <c r="N93" s="28"/>
      <c r="O93" s="28"/>
      <c r="P93" s="29"/>
      <c r="Q93" s="28"/>
      <c r="R93" s="28"/>
      <c r="S93" s="29"/>
      <c r="T93" s="28"/>
      <c r="U93" s="28"/>
      <c r="V93" s="29"/>
      <c r="W93" s="28"/>
      <c r="X93" s="28"/>
      <c r="Y93" s="29"/>
      <c r="Z93" s="28"/>
      <c r="AA93" s="28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28"/>
      <c r="AV93" s="28"/>
    </row>
    <row r="94" spans="1:48" ht="12.75">
      <c r="A94" s="26"/>
      <c r="B94" s="27"/>
      <c r="C94" s="28"/>
      <c r="D94" s="29"/>
      <c r="E94" s="28"/>
      <c r="F94" s="28"/>
      <c r="G94" s="29"/>
      <c r="H94" s="28"/>
      <c r="I94" s="28"/>
      <c r="J94" s="29"/>
      <c r="K94" s="28"/>
      <c r="L94" s="28"/>
      <c r="M94" s="29"/>
      <c r="N94" s="28"/>
      <c r="O94" s="28"/>
      <c r="P94" s="29"/>
      <c r="Q94" s="28"/>
      <c r="R94" s="28"/>
      <c r="S94" s="29"/>
      <c r="T94" s="28"/>
      <c r="U94" s="28"/>
      <c r="V94" s="29"/>
      <c r="W94" s="28"/>
      <c r="X94" s="28"/>
      <c r="Y94" s="29"/>
      <c r="Z94" s="28"/>
      <c r="AA94" s="28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28"/>
      <c r="AV94" s="28"/>
    </row>
    <row r="95" spans="1:48" ht="12.75">
      <c r="A95" s="26"/>
      <c r="B95" s="27"/>
      <c r="C95" s="28"/>
      <c r="D95" s="29"/>
      <c r="E95" s="28"/>
      <c r="F95" s="28"/>
      <c r="G95" s="29"/>
      <c r="H95" s="28"/>
      <c r="I95" s="28"/>
      <c r="J95" s="29"/>
      <c r="K95" s="28"/>
      <c r="L95" s="28"/>
      <c r="M95" s="29"/>
      <c r="N95" s="28"/>
      <c r="O95" s="28"/>
      <c r="P95" s="29"/>
      <c r="Q95" s="28"/>
      <c r="R95" s="28"/>
      <c r="S95" s="29"/>
      <c r="T95" s="28"/>
      <c r="U95" s="28"/>
      <c r="V95" s="29"/>
      <c r="W95" s="28"/>
      <c r="X95" s="28"/>
      <c r="Y95" s="29"/>
      <c r="Z95" s="28"/>
      <c r="AA95" s="28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28"/>
      <c r="AV95" s="28"/>
    </row>
    <row r="96" spans="1:48" ht="12.75">
      <c r="A96" s="26"/>
      <c r="B96" s="27"/>
      <c r="C96" s="28"/>
      <c r="D96" s="29"/>
      <c r="E96" s="28"/>
      <c r="F96" s="28"/>
      <c r="G96" s="29"/>
      <c r="H96" s="28"/>
      <c r="I96" s="28"/>
      <c r="J96" s="29"/>
      <c r="K96" s="28"/>
      <c r="L96" s="28"/>
      <c r="M96" s="29"/>
      <c r="N96" s="28"/>
      <c r="O96" s="28"/>
      <c r="P96" s="29"/>
      <c r="Q96" s="28"/>
      <c r="R96" s="28"/>
      <c r="S96" s="29"/>
      <c r="T96" s="28"/>
      <c r="U96" s="28"/>
      <c r="V96" s="29"/>
      <c r="W96" s="28"/>
      <c r="X96" s="28"/>
      <c r="Y96" s="29"/>
      <c r="Z96" s="28"/>
      <c r="AA96" s="28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28"/>
      <c r="AV96" s="28"/>
    </row>
    <row r="97" spans="1:48" ht="12.75">
      <c r="A97" s="26"/>
      <c r="B97" s="27"/>
      <c r="C97" s="28"/>
      <c r="D97" s="29"/>
      <c r="E97" s="28"/>
      <c r="F97" s="28"/>
      <c r="G97" s="29"/>
      <c r="H97" s="28"/>
      <c r="I97" s="28"/>
      <c r="J97" s="29"/>
      <c r="K97" s="28"/>
      <c r="L97" s="28"/>
      <c r="M97" s="29"/>
      <c r="N97" s="28"/>
      <c r="O97" s="28"/>
      <c r="P97" s="29"/>
      <c r="Q97" s="28"/>
      <c r="R97" s="28"/>
      <c r="S97" s="29"/>
      <c r="T97" s="28"/>
      <c r="U97" s="28"/>
      <c r="V97" s="29"/>
      <c r="W97" s="28"/>
      <c r="X97" s="28"/>
      <c r="Y97" s="29"/>
      <c r="Z97" s="28"/>
      <c r="AA97" s="28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28"/>
      <c r="AV97" s="28"/>
    </row>
    <row r="98" spans="1:48" ht="12.75">
      <c r="A98" s="26"/>
      <c r="B98" s="27"/>
      <c r="C98" s="28"/>
      <c r="D98" s="29"/>
      <c r="E98" s="28"/>
      <c r="F98" s="28"/>
      <c r="G98" s="29"/>
      <c r="H98" s="28"/>
      <c r="I98" s="28"/>
      <c r="J98" s="29"/>
      <c r="K98" s="28"/>
      <c r="L98" s="28"/>
      <c r="M98" s="29"/>
      <c r="N98" s="28"/>
      <c r="O98" s="28"/>
      <c r="P98" s="29"/>
      <c r="Q98" s="28"/>
      <c r="R98" s="28"/>
      <c r="S98" s="29"/>
      <c r="T98" s="28"/>
      <c r="U98" s="28"/>
      <c r="V98" s="29"/>
      <c r="W98" s="28"/>
      <c r="X98" s="28"/>
      <c r="Y98" s="29"/>
      <c r="Z98" s="28"/>
      <c r="AA98" s="28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28"/>
      <c r="AV98" s="28"/>
    </row>
    <row r="99" spans="1:48" ht="12.75">
      <c r="A99" s="26"/>
      <c r="B99" s="27"/>
      <c r="C99" s="28"/>
      <c r="D99" s="29"/>
      <c r="E99" s="28"/>
      <c r="F99" s="28"/>
      <c r="G99" s="29"/>
      <c r="H99" s="28"/>
      <c r="I99" s="28"/>
      <c r="J99" s="29"/>
      <c r="K99" s="28"/>
      <c r="L99" s="28"/>
      <c r="M99" s="29"/>
      <c r="N99" s="28"/>
      <c r="O99" s="28"/>
      <c r="P99" s="29"/>
      <c r="Q99" s="28"/>
      <c r="R99" s="28"/>
      <c r="S99" s="29"/>
      <c r="T99" s="28"/>
      <c r="U99" s="28"/>
      <c r="V99" s="29"/>
      <c r="W99" s="28"/>
      <c r="X99" s="28"/>
      <c r="Y99" s="29"/>
      <c r="Z99" s="28"/>
      <c r="AA99" s="28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28"/>
      <c r="AV99" s="28"/>
    </row>
    <row r="100" spans="1:48" ht="12.75">
      <c r="A100" s="26"/>
      <c r="B100" s="27"/>
      <c r="C100" s="28"/>
      <c r="D100" s="29"/>
      <c r="E100" s="28"/>
      <c r="F100" s="28"/>
      <c r="G100" s="29"/>
      <c r="H100" s="28"/>
      <c r="I100" s="28"/>
      <c r="J100" s="29"/>
      <c r="K100" s="28"/>
      <c r="L100" s="28"/>
      <c r="M100" s="29"/>
      <c r="N100" s="28"/>
      <c r="O100" s="28"/>
      <c r="P100" s="29"/>
      <c r="Q100" s="28"/>
      <c r="R100" s="28"/>
      <c r="S100" s="29"/>
      <c r="T100" s="28"/>
      <c r="U100" s="28"/>
      <c r="V100" s="29"/>
      <c r="W100" s="28"/>
      <c r="X100" s="28"/>
      <c r="Y100" s="29"/>
      <c r="Z100" s="28"/>
      <c r="AA100" s="28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28"/>
      <c r="AV100" s="28"/>
    </row>
    <row r="101" spans="1:48" ht="12.75">
      <c r="A101" s="26"/>
      <c r="B101" s="27"/>
      <c r="C101" s="28"/>
      <c r="D101" s="29"/>
      <c r="E101" s="28"/>
      <c r="F101" s="28"/>
      <c r="G101" s="29"/>
      <c r="H101" s="28"/>
      <c r="I101" s="28"/>
      <c r="J101" s="29"/>
      <c r="K101" s="28"/>
      <c r="L101" s="28"/>
      <c r="M101" s="29"/>
      <c r="N101" s="28"/>
      <c r="O101" s="28"/>
      <c r="P101" s="29"/>
      <c r="Q101" s="28"/>
      <c r="R101" s="28"/>
      <c r="S101" s="29"/>
      <c r="T101" s="28"/>
      <c r="U101" s="28"/>
      <c r="V101" s="29"/>
      <c r="W101" s="28"/>
      <c r="X101" s="28"/>
      <c r="Y101" s="29"/>
      <c r="Z101" s="28"/>
      <c r="AA101" s="28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28"/>
      <c r="AV101" s="28"/>
    </row>
    <row r="102" spans="1:48" ht="12.75">
      <c r="A102" s="26"/>
      <c r="B102" s="27"/>
      <c r="C102" s="28"/>
      <c r="D102" s="29"/>
      <c r="E102" s="28"/>
      <c r="F102" s="28"/>
      <c r="G102" s="29"/>
      <c r="H102" s="28"/>
      <c r="I102" s="28"/>
      <c r="J102" s="29"/>
      <c r="K102" s="28"/>
      <c r="L102" s="28"/>
      <c r="M102" s="29"/>
      <c r="N102" s="28"/>
      <c r="O102" s="28"/>
      <c r="P102" s="29"/>
      <c r="Q102" s="28"/>
      <c r="R102" s="28"/>
      <c r="S102" s="29"/>
      <c r="T102" s="28"/>
      <c r="U102" s="28"/>
      <c r="V102" s="29"/>
      <c r="W102" s="28"/>
      <c r="X102" s="28"/>
      <c r="Y102" s="29"/>
      <c r="Z102" s="28"/>
      <c r="AA102" s="28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28"/>
      <c r="AV102" s="28"/>
    </row>
    <row r="103" spans="1:48" ht="12.75">
      <c r="A103" s="26"/>
      <c r="B103" s="27"/>
      <c r="C103" s="28"/>
      <c r="D103" s="29"/>
      <c r="E103" s="28"/>
      <c r="F103" s="28"/>
      <c r="G103" s="29"/>
      <c r="H103" s="28"/>
      <c r="I103" s="28"/>
      <c r="J103" s="29"/>
      <c r="K103" s="28"/>
      <c r="L103" s="28"/>
      <c r="M103" s="29"/>
      <c r="N103" s="28"/>
      <c r="O103" s="28"/>
      <c r="P103" s="29"/>
      <c r="Q103" s="28"/>
      <c r="R103" s="28"/>
      <c r="S103" s="29"/>
      <c r="T103" s="28"/>
      <c r="U103" s="28"/>
      <c r="V103" s="29"/>
      <c r="W103" s="28"/>
      <c r="X103" s="28"/>
      <c r="Y103" s="29"/>
      <c r="Z103" s="28"/>
      <c r="AA103" s="28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28"/>
      <c r="AV103" s="28"/>
    </row>
    <row r="104" spans="1:48" ht="12.75">
      <c r="A104" s="26"/>
      <c r="B104" s="27"/>
      <c r="C104" s="28"/>
      <c r="D104" s="29"/>
      <c r="E104" s="28"/>
      <c r="F104" s="28"/>
      <c r="G104" s="29"/>
      <c r="H104" s="28"/>
      <c r="I104" s="28"/>
      <c r="J104" s="29"/>
      <c r="K104" s="28"/>
      <c r="L104" s="28"/>
      <c r="M104" s="29"/>
      <c r="N104" s="28"/>
      <c r="O104" s="28"/>
      <c r="P104" s="29"/>
      <c r="Q104" s="28"/>
      <c r="R104" s="28"/>
      <c r="S104" s="29"/>
      <c r="T104" s="28"/>
      <c r="U104" s="28"/>
      <c r="V104" s="29"/>
      <c r="W104" s="28"/>
      <c r="X104" s="28"/>
      <c r="Y104" s="29"/>
      <c r="Z104" s="28"/>
      <c r="AA104" s="28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28"/>
      <c r="AV104" s="28"/>
    </row>
    <row r="105" spans="1:48" ht="12.75">
      <c r="A105" s="26"/>
      <c r="B105" s="27"/>
      <c r="C105" s="28"/>
      <c r="D105" s="29"/>
      <c r="E105" s="28"/>
      <c r="F105" s="28"/>
      <c r="G105" s="29"/>
      <c r="H105" s="28"/>
      <c r="I105" s="28"/>
      <c r="J105" s="29"/>
      <c r="K105" s="28"/>
      <c r="L105" s="28"/>
      <c r="M105" s="29"/>
      <c r="N105" s="28"/>
      <c r="O105" s="28"/>
      <c r="P105" s="29"/>
      <c r="Q105" s="28"/>
      <c r="R105" s="28"/>
      <c r="S105" s="29"/>
      <c r="T105" s="28"/>
      <c r="U105" s="28"/>
      <c r="V105" s="29"/>
      <c r="W105" s="28"/>
      <c r="X105" s="28"/>
      <c r="Y105" s="29"/>
      <c r="Z105" s="28"/>
      <c r="AA105" s="28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28"/>
      <c r="AV105" s="28"/>
    </row>
    <row r="106" spans="1:48" ht="12.75">
      <c r="A106" s="26"/>
      <c r="B106" s="27"/>
      <c r="C106" s="28"/>
      <c r="D106" s="29"/>
      <c r="E106" s="28"/>
      <c r="F106" s="28"/>
      <c r="G106" s="29"/>
      <c r="H106" s="28"/>
      <c r="I106" s="28"/>
      <c r="J106" s="29"/>
      <c r="K106" s="28"/>
      <c r="L106" s="28"/>
      <c r="M106" s="29"/>
      <c r="N106" s="28"/>
      <c r="O106" s="28"/>
      <c r="P106" s="29"/>
      <c r="Q106" s="28"/>
      <c r="R106" s="28"/>
      <c r="S106" s="29"/>
      <c r="T106" s="28"/>
      <c r="U106" s="28"/>
      <c r="V106" s="29"/>
      <c r="W106" s="28"/>
      <c r="X106" s="28"/>
      <c r="Y106" s="29"/>
      <c r="Z106" s="28"/>
      <c r="AA106" s="28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28"/>
      <c r="AV106" s="28"/>
    </row>
    <row r="107" spans="1:48" ht="12.75">
      <c r="A107" s="26"/>
      <c r="B107" s="27"/>
      <c r="C107" s="28"/>
      <c r="D107" s="29"/>
      <c r="E107" s="28"/>
      <c r="F107" s="28"/>
      <c r="G107" s="29"/>
      <c r="H107" s="28"/>
      <c r="I107" s="28"/>
      <c r="J107" s="29"/>
      <c r="K107" s="28"/>
      <c r="L107" s="28"/>
      <c r="M107" s="29"/>
      <c r="N107" s="28"/>
      <c r="O107" s="28"/>
      <c r="P107" s="29"/>
      <c r="Q107" s="28"/>
      <c r="R107" s="28"/>
      <c r="S107" s="29"/>
      <c r="T107" s="28"/>
      <c r="U107" s="28"/>
      <c r="V107" s="29"/>
      <c r="W107" s="28"/>
      <c r="X107" s="28"/>
      <c r="Y107" s="29"/>
      <c r="Z107" s="28"/>
      <c r="AA107" s="28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28"/>
      <c r="AV107" s="28"/>
    </row>
    <row r="108" spans="1:48" ht="12.75">
      <c r="A108" s="26"/>
      <c r="B108" s="27"/>
      <c r="C108" s="28"/>
      <c r="D108" s="29"/>
      <c r="E108" s="28"/>
      <c r="F108" s="28"/>
      <c r="G108" s="29"/>
      <c r="H108" s="28"/>
      <c r="I108" s="28"/>
      <c r="J108" s="29"/>
      <c r="K108" s="28"/>
      <c r="L108" s="28"/>
      <c r="M108" s="29"/>
      <c r="N108" s="28"/>
      <c r="O108" s="28"/>
      <c r="P108" s="29"/>
      <c r="Q108" s="28"/>
      <c r="R108" s="28"/>
      <c r="S108" s="29"/>
      <c r="T108" s="28"/>
      <c r="U108" s="28"/>
      <c r="V108" s="29"/>
      <c r="W108" s="28"/>
      <c r="X108" s="28"/>
      <c r="Y108" s="29"/>
      <c r="Z108" s="28"/>
      <c r="AA108" s="28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28"/>
      <c r="AV108" s="28"/>
    </row>
    <row r="109" spans="1:48" ht="12.75">
      <c r="A109" s="26"/>
      <c r="B109" s="27"/>
      <c r="C109" s="28"/>
      <c r="D109" s="29"/>
      <c r="E109" s="28"/>
      <c r="F109" s="28"/>
      <c r="G109" s="29"/>
      <c r="H109" s="28"/>
      <c r="I109" s="28"/>
      <c r="J109" s="29"/>
      <c r="K109" s="28"/>
      <c r="L109" s="28"/>
      <c r="M109" s="29"/>
      <c r="N109" s="28"/>
      <c r="O109" s="28"/>
      <c r="P109" s="29"/>
      <c r="Q109" s="28"/>
      <c r="R109" s="28"/>
      <c r="S109" s="29"/>
      <c r="T109" s="28"/>
      <c r="U109" s="28"/>
      <c r="V109" s="29"/>
      <c r="W109" s="28"/>
      <c r="X109" s="28"/>
      <c r="Y109" s="29"/>
      <c r="Z109" s="28"/>
      <c r="AA109" s="28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28"/>
      <c r="AV109" s="28"/>
    </row>
    <row r="110" spans="1:48" ht="12.75">
      <c r="A110" s="26"/>
      <c r="B110" s="27"/>
      <c r="C110" s="28"/>
      <c r="D110" s="29"/>
      <c r="E110" s="28"/>
      <c r="F110" s="28"/>
      <c r="G110" s="29"/>
      <c r="H110" s="28"/>
      <c r="I110" s="28"/>
      <c r="J110" s="29"/>
      <c r="K110" s="28"/>
      <c r="L110" s="28"/>
      <c r="M110" s="29"/>
      <c r="N110" s="28"/>
      <c r="O110" s="28"/>
      <c r="P110" s="29"/>
      <c r="Q110" s="28"/>
      <c r="R110" s="28"/>
      <c r="S110" s="29"/>
      <c r="T110" s="28"/>
      <c r="U110" s="28"/>
      <c r="V110" s="29"/>
      <c r="W110" s="28"/>
      <c r="X110" s="28"/>
      <c r="Y110" s="29"/>
      <c r="Z110" s="28"/>
      <c r="AA110" s="28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28"/>
      <c r="AV110" s="28"/>
    </row>
    <row r="111" spans="1:48" ht="12.75">
      <c r="A111" s="26"/>
      <c r="B111" s="27"/>
      <c r="C111" s="28"/>
      <c r="D111" s="29"/>
      <c r="E111" s="28"/>
      <c r="F111" s="28"/>
      <c r="G111" s="29"/>
      <c r="H111" s="28"/>
      <c r="I111" s="28"/>
      <c r="J111" s="29"/>
      <c r="K111" s="28"/>
      <c r="L111" s="28"/>
      <c r="M111" s="29"/>
      <c r="N111" s="28"/>
      <c r="O111" s="28"/>
      <c r="P111" s="29"/>
      <c r="Q111" s="28"/>
      <c r="R111" s="28"/>
      <c r="S111" s="29"/>
      <c r="T111" s="28"/>
      <c r="U111" s="28"/>
      <c r="V111" s="29"/>
      <c r="W111" s="28"/>
      <c r="X111" s="28"/>
      <c r="Y111" s="29"/>
      <c r="Z111" s="28"/>
      <c r="AA111" s="28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28"/>
      <c r="AV111" s="28"/>
    </row>
    <row r="112" spans="1:48" ht="12.75">
      <c r="A112" s="26"/>
      <c r="B112" s="27"/>
      <c r="C112" s="28"/>
      <c r="D112" s="29"/>
      <c r="E112" s="28"/>
      <c r="F112" s="28"/>
      <c r="G112" s="29"/>
      <c r="H112" s="28"/>
      <c r="I112" s="28"/>
      <c r="J112" s="29"/>
      <c r="K112" s="28"/>
      <c r="L112" s="28"/>
      <c r="M112" s="29"/>
      <c r="N112" s="28"/>
      <c r="O112" s="28"/>
      <c r="P112" s="29"/>
      <c r="Q112" s="28"/>
      <c r="R112" s="28"/>
      <c r="S112" s="29"/>
      <c r="T112" s="28"/>
      <c r="U112" s="28"/>
      <c r="V112" s="29"/>
      <c r="W112" s="28"/>
      <c r="X112" s="28"/>
      <c r="Y112" s="29"/>
      <c r="Z112" s="28"/>
      <c r="AA112" s="28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28"/>
      <c r="AV112" s="28"/>
    </row>
    <row r="113" spans="1:48" ht="12.75">
      <c r="A113" s="26"/>
      <c r="B113" s="27"/>
      <c r="C113" s="28"/>
      <c r="D113" s="29"/>
      <c r="E113" s="28"/>
      <c r="F113" s="28"/>
      <c r="G113" s="29"/>
      <c r="H113" s="28"/>
      <c r="I113" s="28"/>
      <c r="J113" s="29"/>
      <c r="K113" s="28"/>
      <c r="L113" s="28"/>
      <c r="M113" s="29"/>
      <c r="N113" s="28"/>
      <c r="O113" s="28"/>
      <c r="P113" s="29"/>
      <c r="Q113" s="28"/>
      <c r="R113" s="28"/>
      <c r="S113" s="29"/>
      <c r="T113" s="28"/>
      <c r="U113" s="28"/>
      <c r="V113" s="29"/>
      <c r="W113" s="28"/>
      <c r="X113" s="28"/>
      <c r="Y113" s="29"/>
      <c r="Z113" s="28"/>
      <c r="AA113" s="28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28"/>
      <c r="AV113" s="28"/>
    </row>
    <row r="114" spans="1:48" ht="12.75">
      <c r="A114" s="26"/>
      <c r="B114" s="27"/>
      <c r="C114" s="28"/>
      <c r="D114" s="29"/>
      <c r="E114" s="28"/>
      <c r="F114" s="28"/>
      <c r="G114" s="29"/>
      <c r="H114" s="28"/>
      <c r="I114" s="28"/>
      <c r="J114" s="29"/>
      <c r="K114" s="28"/>
      <c r="L114" s="28"/>
      <c r="M114" s="29"/>
      <c r="N114" s="28"/>
      <c r="O114" s="28"/>
      <c r="P114" s="29"/>
      <c r="Q114" s="28"/>
      <c r="R114" s="28"/>
      <c r="S114" s="29"/>
      <c r="T114" s="28"/>
      <c r="U114" s="28"/>
      <c r="V114" s="29"/>
      <c r="W114" s="28"/>
      <c r="X114" s="28"/>
      <c r="Y114" s="29"/>
      <c r="Z114" s="28"/>
      <c r="AA114" s="28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28"/>
      <c r="AV114" s="28"/>
    </row>
    <row r="115" spans="1:48" ht="12.75">
      <c r="A115" s="26"/>
      <c r="B115" s="27"/>
      <c r="C115" s="28"/>
      <c r="D115" s="29"/>
      <c r="E115" s="28"/>
      <c r="F115" s="28"/>
      <c r="G115" s="29"/>
      <c r="H115" s="28"/>
      <c r="I115" s="28"/>
      <c r="J115" s="29"/>
      <c r="K115" s="28"/>
      <c r="L115" s="28"/>
      <c r="M115" s="29"/>
      <c r="N115" s="28"/>
      <c r="O115" s="28"/>
      <c r="P115" s="29"/>
      <c r="Q115" s="28"/>
      <c r="R115" s="28"/>
      <c r="S115" s="29"/>
      <c r="T115" s="28"/>
      <c r="U115" s="28"/>
      <c r="V115" s="29"/>
      <c r="W115" s="28"/>
      <c r="X115" s="28"/>
      <c r="Y115" s="29"/>
      <c r="Z115" s="28"/>
      <c r="AA115" s="28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28"/>
      <c r="AV115" s="28"/>
    </row>
    <row r="116" spans="1:48" ht="12.75">
      <c r="A116" s="26"/>
      <c r="B116" s="27"/>
      <c r="C116" s="28"/>
      <c r="D116" s="29"/>
      <c r="E116" s="28"/>
      <c r="F116" s="28"/>
      <c r="G116" s="29"/>
      <c r="H116" s="28"/>
      <c r="I116" s="28"/>
      <c r="J116" s="29"/>
      <c r="K116" s="28"/>
      <c r="L116" s="28"/>
      <c r="M116" s="29"/>
      <c r="N116" s="28"/>
      <c r="O116" s="28"/>
      <c r="P116" s="29"/>
      <c r="Q116" s="28"/>
      <c r="R116" s="28"/>
      <c r="S116" s="29"/>
      <c r="T116" s="28"/>
      <c r="U116" s="28"/>
      <c r="V116" s="29"/>
      <c r="W116" s="28"/>
      <c r="X116" s="28"/>
      <c r="Y116" s="29"/>
      <c r="Z116" s="28"/>
      <c r="AA116" s="28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28"/>
      <c r="AV116" s="28"/>
    </row>
    <row r="117" spans="1:48" ht="12.75">
      <c r="A117" s="26"/>
      <c r="B117" s="27"/>
      <c r="C117" s="28"/>
      <c r="D117" s="29"/>
      <c r="E117" s="28"/>
      <c r="F117" s="28"/>
      <c r="G117" s="29"/>
      <c r="H117" s="28"/>
      <c r="I117" s="28"/>
      <c r="J117" s="29"/>
      <c r="K117" s="28"/>
      <c r="L117" s="28"/>
      <c r="M117" s="29"/>
      <c r="N117" s="28"/>
      <c r="O117" s="28"/>
      <c r="P117" s="29"/>
      <c r="Q117" s="28"/>
      <c r="R117" s="28"/>
      <c r="S117" s="29"/>
      <c r="T117" s="28"/>
      <c r="U117" s="28"/>
      <c r="V117" s="29"/>
      <c r="W117" s="28"/>
      <c r="X117" s="28"/>
      <c r="Y117" s="29"/>
      <c r="Z117" s="28"/>
      <c r="AA117" s="28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28"/>
      <c r="AV117" s="28"/>
    </row>
    <row r="118" spans="1:48" ht="12.75">
      <c r="A118" s="26"/>
      <c r="B118" s="27"/>
      <c r="C118" s="28"/>
      <c r="D118" s="29"/>
      <c r="E118" s="28"/>
      <c r="F118" s="28"/>
      <c r="G118" s="29"/>
      <c r="H118" s="28"/>
      <c r="I118" s="28"/>
      <c r="J118" s="29"/>
      <c r="K118" s="28"/>
      <c r="L118" s="28"/>
      <c r="M118" s="29"/>
      <c r="N118" s="28"/>
      <c r="O118" s="28"/>
      <c r="P118" s="29"/>
      <c r="Q118" s="28"/>
      <c r="R118" s="28"/>
      <c r="S118" s="29"/>
      <c r="T118" s="28"/>
      <c r="U118" s="28"/>
      <c r="V118" s="29"/>
      <c r="W118" s="28"/>
      <c r="X118" s="28"/>
      <c r="Y118" s="29"/>
      <c r="Z118" s="28"/>
      <c r="AA118" s="28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28"/>
      <c r="AV118" s="28"/>
    </row>
    <row r="119" spans="1:48" ht="12.75">
      <c r="A119" s="26"/>
      <c r="B119" s="27"/>
      <c r="C119" s="28"/>
      <c r="D119" s="29"/>
      <c r="E119" s="28"/>
      <c r="F119" s="28"/>
      <c r="G119" s="29"/>
      <c r="H119" s="28"/>
      <c r="I119" s="28"/>
      <c r="J119" s="29"/>
      <c r="K119" s="28"/>
      <c r="L119" s="28"/>
      <c r="M119" s="29"/>
      <c r="N119" s="28"/>
      <c r="O119" s="28"/>
      <c r="P119" s="29"/>
      <c r="Q119" s="28"/>
      <c r="R119" s="28"/>
      <c r="S119" s="29"/>
      <c r="T119" s="28"/>
      <c r="U119" s="28"/>
      <c r="V119" s="29"/>
      <c r="W119" s="28"/>
      <c r="X119" s="28"/>
      <c r="Y119" s="29"/>
      <c r="Z119" s="28"/>
      <c r="AA119" s="28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28"/>
      <c r="AV119" s="28"/>
    </row>
    <row r="120" spans="1:48" ht="12.75">
      <c r="A120" s="26"/>
      <c r="B120" s="27"/>
      <c r="C120" s="28"/>
      <c r="D120" s="29"/>
      <c r="E120" s="28"/>
      <c r="F120" s="28"/>
      <c r="G120" s="29"/>
      <c r="H120" s="28"/>
      <c r="I120" s="28"/>
      <c r="J120" s="29"/>
      <c r="K120" s="28"/>
      <c r="L120" s="28"/>
      <c r="M120" s="29"/>
      <c r="N120" s="28"/>
      <c r="O120" s="28"/>
      <c r="P120" s="29"/>
      <c r="Q120" s="28"/>
      <c r="R120" s="28"/>
      <c r="S120" s="29"/>
      <c r="T120" s="28"/>
      <c r="U120" s="28"/>
      <c r="V120" s="29"/>
      <c r="W120" s="28"/>
      <c r="X120" s="28"/>
      <c r="Y120" s="29"/>
      <c r="Z120" s="28"/>
      <c r="AA120" s="28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28"/>
      <c r="AV120" s="28"/>
    </row>
    <row r="121" spans="1:48" ht="12.75">
      <c r="A121" s="26"/>
      <c r="B121" s="27"/>
      <c r="C121" s="28"/>
      <c r="D121" s="29"/>
      <c r="E121" s="28"/>
      <c r="F121" s="28"/>
      <c r="G121" s="29"/>
      <c r="H121" s="28"/>
      <c r="I121" s="28"/>
      <c r="J121" s="29"/>
      <c r="K121" s="28"/>
      <c r="L121" s="28"/>
      <c r="M121" s="29"/>
      <c r="N121" s="28"/>
      <c r="O121" s="28"/>
      <c r="P121" s="29"/>
      <c r="Q121" s="28"/>
      <c r="R121" s="28"/>
      <c r="S121" s="29"/>
      <c r="T121" s="28"/>
      <c r="U121" s="28"/>
      <c r="V121" s="29"/>
      <c r="W121" s="28"/>
      <c r="X121" s="28"/>
      <c r="Y121" s="29"/>
      <c r="Z121" s="28"/>
      <c r="AA121" s="28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28"/>
      <c r="AV121" s="28"/>
    </row>
    <row r="122" spans="1:48" ht="12.75">
      <c r="A122" s="26"/>
      <c r="B122" s="27"/>
      <c r="C122" s="28"/>
      <c r="D122" s="29"/>
      <c r="E122" s="28"/>
      <c r="F122" s="28"/>
      <c r="G122" s="29"/>
      <c r="H122" s="28"/>
      <c r="I122" s="28"/>
      <c r="J122" s="29"/>
      <c r="K122" s="28"/>
      <c r="L122" s="28"/>
      <c r="M122" s="29"/>
      <c r="N122" s="28"/>
      <c r="O122" s="28"/>
      <c r="P122" s="29"/>
      <c r="Q122" s="28"/>
      <c r="R122" s="28"/>
      <c r="S122" s="29"/>
      <c r="T122" s="28"/>
      <c r="U122" s="28"/>
      <c r="V122" s="29"/>
      <c r="W122" s="28"/>
      <c r="X122" s="28"/>
      <c r="Y122" s="29"/>
      <c r="Z122" s="28"/>
      <c r="AA122" s="28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28"/>
      <c r="AV122" s="28"/>
    </row>
    <row r="123" spans="1:48" ht="12.75">
      <c r="A123" s="26"/>
      <c r="B123" s="27"/>
      <c r="C123" s="28"/>
      <c r="D123" s="29"/>
      <c r="E123" s="28"/>
      <c r="F123" s="28"/>
      <c r="G123" s="29"/>
      <c r="H123" s="28"/>
      <c r="I123" s="28"/>
      <c r="J123" s="29"/>
      <c r="K123" s="28"/>
      <c r="L123" s="28"/>
      <c r="M123" s="29"/>
      <c r="N123" s="28"/>
      <c r="O123" s="28"/>
      <c r="P123" s="29"/>
      <c r="Q123" s="28"/>
      <c r="R123" s="28"/>
      <c r="S123" s="29"/>
      <c r="T123" s="28"/>
      <c r="U123" s="28"/>
      <c r="V123" s="29"/>
      <c r="W123" s="28"/>
      <c r="X123" s="28"/>
      <c r="Y123" s="29"/>
      <c r="Z123" s="28"/>
      <c r="AA123" s="28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28"/>
      <c r="AV123" s="28"/>
    </row>
    <row r="124" spans="1:48" ht="12.75">
      <c r="A124" s="26"/>
      <c r="B124" s="27"/>
      <c r="C124" s="28"/>
      <c r="D124" s="29"/>
      <c r="E124" s="28"/>
      <c r="F124" s="28"/>
      <c r="G124" s="29"/>
      <c r="H124" s="28"/>
      <c r="I124" s="28"/>
      <c r="J124" s="29"/>
      <c r="K124" s="28"/>
      <c r="L124" s="28"/>
      <c r="M124" s="29"/>
      <c r="N124" s="28"/>
      <c r="O124" s="28"/>
      <c r="P124" s="29"/>
      <c r="Q124" s="28"/>
      <c r="R124" s="28"/>
      <c r="S124" s="29"/>
      <c r="T124" s="28"/>
      <c r="U124" s="28"/>
      <c r="V124" s="29"/>
      <c r="W124" s="28"/>
      <c r="X124" s="28"/>
      <c r="Y124" s="29"/>
      <c r="Z124" s="28"/>
      <c r="AA124" s="28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28"/>
      <c r="AV124" s="28"/>
    </row>
    <row r="125" spans="1:48" ht="12.75">
      <c r="A125" s="26"/>
      <c r="B125" s="27"/>
      <c r="C125" s="28"/>
      <c r="D125" s="29"/>
      <c r="E125" s="28"/>
      <c r="F125" s="28"/>
      <c r="G125" s="29"/>
      <c r="H125" s="28"/>
      <c r="I125" s="28"/>
      <c r="J125" s="29"/>
      <c r="K125" s="28"/>
      <c r="L125" s="28"/>
      <c r="M125" s="29"/>
      <c r="N125" s="28"/>
      <c r="O125" s="28"/>
      <c r="P125" s="29"/>
      <c r="Q125" s="28"/>
      <c r="R125" s="28"/>
      <c r="S125" s="29"/>
      <c r="T125" s="28"/>
      <c r="U125" s="28"/>
      <c r="V125" s="29"/>
      <c r="W125" s="28"/>
      <c r="X125" s="28"/>
      <c r="Y125" s="29"/>
      <c r="Z125" s="28"/>
      <c r="AA125" s="28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28"/>
      <c r="AV125" s="28"/>
    </row>
    <row r="126" spans="1:48" ht="12.75">
      <c r="A126" s="26"/>
      <c r="B126" s="27"/>
      <c r="C126" s="28"/>
      <c r="D126" s="29"/>
      <c r="E126" s="28"/>
      <c r="F126" s="28"/>
      <c r="G126" s="29"/>
      <c r="H126" s="28"/>
      <c r="I126" s="28"/>
      <c r="J126" s="29"/>
      <c r="K126" s="28"/>
      <c r="L126" s="28"/>
      <c r="M126" s="29"/>
      <c r="N126" s="28"/>
      <c r="O126" s="28"/>
      <c r="P126" s="29"/>
      <c r="Q126" s="28"/>
      <c r="R126" s="28"/>
      <c r="S126" s="29"/>
      <c r="T126" s="28"/>
      <c r="U126" s="28"/>
      <c r="V126" s="29"/>
      <c r="W126" s="28"/>
      <c r="X126" s="28"/>
      <c r="Y126" s="29"/>
      <c r="Z126" s="28"/>
      <c r="AA126" s="28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28"/>
      <c r="AV126" s="28"/>
    </row>
    <row r="127" spans="1:48" ht="12.75">
      <c r="A127" s="26"/>
      <c r="B127" s="27"/>
      <c r="C127" s="28"/>
      <c r="D127" s="29"/>
      <c r="E127" s="28"/>
      <c r="F127" s="28"/>
      <c r="G127" s="29"/>
      <c r="H127" s="28"/>
      <c r="I127" s="28"/>
      <c r="J127" s="29"/>
      <c r="K127" s="28"/>
      <c r="L127" s="28"/>
      <c r="M127" s="29"/>
      <c r="N127" s="28"/>
      <c r="O127" s="28"/>
      <c r="P127" s="29"/>
      <c r="Q127" s="28"/>
      <c r="R127" s="28"/>
      <c r="S127" s="29"/>
      <c r="T127" s="28"/>
      <c r="U127" s="28"/>
      <c r="V127" s="29"/>
      <c r="W127" s="28"/>
      <c r="X127" s="28"/>
      <c r="Y127" s="29"/>
      <c r="Z127" s="28"/>
      <c r="AA127" s="28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28"/>
      <c r="AV127" s="28"/>
    </row>
    <row r="128" spans="1:48" ht="12.75">
      <c r="A128" s="26"/>
      <c r="B128" s="27"/>
      <c r="C128" s="28"/>
      <c r="D128" s="29"/>
      <c r="E128" s="28"/>
      <c r="F128" s="28"/>
      <c r="G128" s="29"/>
      <c r="H128" s="28"/>
      <c r="I128" s="28"/>
      <c r="J128" s="29"/>
      <c r="K128" s="28"/>
      <c r="L128" s="28"/>
      <c r="M128" s="29"/>
      <c r="N128" s="28"/>
      <c r="O128" s="28"/>
      <c r="P128" s="29"/>
      <c r="Q128" s="28"/>
      <c r="R128" s="28"/>
      <c r="S128" s="29"/>
      <c r="T128" s="28"/>
      <c r="U128" s="28"/>
      <c r="V128" s="29"/>
      <c r="W128" s="28"/>
      <c r="X128" s="28"/>
      <c r="Y128" s="29"/>
      <c r="Z128" s="28"/>
      <c r="AA128" s="28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28"/>
      <c r="AV128" s="28"/>
    </row>
    <row r="129" spans="1:48" ht="12.75">
      <c r="A129" s="26"/>
      <c r="B129" s="27"/>
      <c r="C129" s="28"/>
      <c r="D129" s="29"/>
      <c r="E129" s="28"/>
      <c r="F129" s="28"/>
      <c r="G129" s="29"/>
      <c r="H129" s="28"/>
      <c r="I129" s="28"/>
      <c r="J129" s="29"/>
      <c r="K129" s="28"/>
      <c r="L129" s="28"/>
      <c r="M129" s="29"/>
      <c r="N129" s="28"/>
      <c r="O129" s="28"/>
      <c r="P129" s="29"/>
      <c r="Q129" s="28"/>
      <c r="R129" s="28"/>
      <c r="S129" s="29"/>
      <c r="T129" s="28"/>
      <c r="U129" s="28"/>
      <c r="V129" s="29"/>
      <c r="W129" s="28"/>
      <c r="X129" s="28"/>
      <c r="Y129" s="29"/>
      <c r="Z129" s="28"/>
      <c r="AA129" s="28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28"/>
      <c r="AV129" s="28"/>
    </row>
    <row r="130" spans="1:48" ht="12.75">
      <c r="A130" s="26"/>
      <c r="B130" s="27"/>
      <c r="C130" s="28"/>
      <c r="D130" s="29"/>
      <c r="E130" s="28"/>
      <c r="F130" s="28"/>
      <c r="G130" s="29"/>
      <c r="H130" s="28"/>
      <c r="I130" s="28"/>
      <c r="J130" s="29"/>
      <c r="K130" s="28"/>
      <c r="L130" s="28"/>
      <c r="M130" s="29"/>
      <c r="N130" s="28"/>
      <c r="O130" s="28"/>
      <c r="P130" s="29"/>
      <c r="Q130" s="28"/>
      <c r="R130" s="28"/>
      <c r="S130" s="29"/>
      <c r="T130" s="28"/>
      <c r="U130" s="28"/>
      <c r="V130" s="29"/>
      <c r="W130" s="28"/>
      <c r="X130" s="28"/>
      <c r="Y130" s="29"/>
      <c r="Z130" s="28"/>
      <c r="AA130" s="28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28"/>
      <c r="AV130" s="28"/>
    </row>
    <row r="131" spans="1:48" ht="12.75">
      <c r="A131" s="26"/>
      <c r="B131" s="27"/>
      <c r="C131" s="28"/>
      <c r="D131" s="29"/>
      <c r="E131" s="28"/>
      <c r="F131" s="28"/>
      <c r="G131" s="29"/>
      <c r="H131" s="28"/>
      <c r="I131" s="28"/>
      <c r="J131" s="29"/>
      <c r="K131" s="28"/>
      <c r="L131" s="28"/>
      <c r="M131" s="29"/>
      <c r="N131" s="28"/>
      <c r="O131" s="28"/>
      <c r="P131" s="29"/>
      <c r="Q131" s="28"/>
      <c r="R131" s="28"/>
      <c r="S131" s="29"/>
      <c r="T131" s="28"/>
      <c r="U131" s="28"/>
      <c r="V131" s="29"/>
      <c r="W131" s="28"/>
      <c r="X131" s="28"/>
      <c r="Y131" s="29"/>
      <c r="Z131" s="28"/>
      <c r="AA131" s="28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28"/>
      <c r="AV131" s="28"/>
    </row>
    <row r="132" spans="1:48" ht="12.75">
      <c r="A132" s="26"/>
      <c r="B132" s="27"/>
      <c r="C132" s="28"/>
      <c r="D132" s="29"/>
      <c r="E132" s="28"/>
      <c r="F132" s="28"/>
      <c r="G132" s="29"/>
      <c r="H132" s="28"/>
      <c r="I132" s="28"/>
      <c r="J132" s="29"/>
      <c r="K132" s="28"/>
      <c r="L132" s="28"/>
      <c r="M132" s="29"/>
      <c r="N132" s="28"/>
      <c r="O132" s="28"/>
      <c r="P132" s="29"/>
      <c r="Q132" s="28"/>
      <c r="R132" s="28"/>
      <c r="S132" s="29"/>
      <c r="T132" s="28"/>
      <c r="U132" s="28"/>
      <c r="V132" s="29"/>
      <c r="W132" s="28"/>
      <c r="X132" s="28"/>
      <c r="Y132" s="29"/>
      <c r="Z132" s="28"/>
      <c r="AA132" s="28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28"/>
      <c r="AV132" s="28"/>
    </row>
    <row r="133" spans="1:48" ht="12.75">
      <c r="A133" s="26"/>
      <c r="B133" s="27"/>
      <c r="C133" s="28"/>
      <c r="D133" s="29"/>
      <c r="E133" s="28"/>
      <c r="F133" s="28"/>
      <c r="G133" s="29"/>
      <c r="H133" s="28"/>
      <c r="I133" s="28"/>
      <c r="J133" s="29"/>
      <c r="K133" s="28"/>
      <c r="L133" s="28"/>
      <c r="M133" s="29"/>
      <c r="N133" s="28"/>
      <c r="O133" s="28"/>
      <c r="P133" s="29"/>
      <c r="Q133" s="28"/>
      <c r="R133" s="28"/>
      <c r="S133" s="29"/>
      <c r="T133" s="28"/>
      <c r="U133" s="28"/>
      <c r="V133" s="29"/>
      <c r="W133" s="28"/>
      <c r="X133" s="28"/>
      <c r="Y133" s="29"/>
      <c r="Z133" s="28"/>
      <c r="AA133" s="28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28"/>
      <c r="AV133" s="28"/>
    </row>
    <row r="134" spans="1:48" ht="12.75">
      <c r="A134" s="26"/>
      <c r="B134" s="27"/>
      <c r="C134" s="28"/>
      <c r="D134" s="29"/>
      <c r="E134" s="28"/>
      <c r="F134" s="28"/>
      <c r="G134" s="29"/>
      <c r="H134" s="28"/>
      <c r="I134" s="28"/>
      <c r="J134" s="29"/>
      <c r="K134" s="28"/>
      <c r="L134" s="28"/>
      <c r="M134" s="29"/>
      <c r="N134" s="28"/>
      <c r="O134" s="28"/>
      <c r="P134" s="29"/>
      <c r="Q134" s="28"/>
      <c r="R134" s="28"/>
      <c r="S134" s="29"/>
      <c r="T134" s="28"/>
      <c r="U134" s="28"/>
      <c r="V134" s="29"/>
      <c r="W134" s="28"/>
      <c r="X134" s="28"/>
      <c r="Y134" s="29"/>
      <c r="Z134" s="28"/>
      <c r="AA134" s="28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28"/>
      <c r="AV134" s="28"/>
    </row>
    <row r="135" spans="1:48" ht="12.75">
      <c r="A135" s="26"/>
      <c r="B135" s="27"/>
      <c r="C135" s="28"/>
      <c r="D135" s="29"/>
      <c r="E135" s="28"/>
      <c r="F135" s="28"/>
      <c r="G135" s="29"/>
      <c r="H135" s="28"/>
      <c r="I135" s="28"/>
      <c r="J135" s="29"/>
      <c r="K135" s="28"/>
      <c r="L135" s="28"/>
      <c r="M135" s="29"/>
      <c r="N135" s="28"/>
      <c r="O135" s="28"/>
      <c r="P135" s="29"/>
      <c r="Q135" s="28"/>
      <c r="R135" s="28"/>
      <c r="S135" s="29"/>
      <c r="T135" s="28"/>
      <c r="U135" s="28"/>
      <c r="V135" s="29"/>
      <c r="W135" s="28"/>
      <c r="X135" s="28"/>
      <c r="Y135" s="29"/>
      <c r="Z135" s="28"/>
      <c r="AA135" s="28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28"/>
      <c r="AV135" s="28"/>
    </row>
    <row r="136" spans="1:48" ht="12.75">
      <c r="A136" s="26"/>
      <c r="B136" s="27"/>
      <c r="C136" s="28"/>
      <c r="D136" s="29"/>
      <c r="E136" s="28"/>
      <c r="F136" s="28"/>
      <c r="G136" s="29"/>
      <c r="H136" s="28"/>
      <c r="I136" s="28"/>
      <c r="J136" s="29"/>
      <c r="K136" s="28"/>
      <c r="L136" s="28"/>
      <c r="M136" s="29"/>
      <c r="N136" s="28"/>
      <c r="O136" s="28"/>
      <c r="P136" s="29"/>
      <c r="Q136" s="28"/>
      <c r="R136" s="28"/>
      <c r="S136" s="29"/>
      <c r="T136" s="28"/>
      <c r="U136" s="28"/>
      <c r="V136" s="29"/>
      <c r="W136" s="28"/>
      <c r="X136" s="28"/>
      <c r="Y136" s="29"/>
      <c r="Z136" s="28"/>
      <c r="AA136" s="28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28"/>
      <c r="AV136" s="28"/>
    </row>
  </sheetData>
  <mergeCells count="41">
    <mergeCell ref="Y64:Z64"/>
    <mergeCell ref="Y65:Z65"/>
    <mergeCell ref="Y66:Z66"/>
    <mergeCell ref="S64:T64"/>
    <mergeCell ref="S65:T65"/>
    <mergeCell ref="S66:T66"/>
    <mergeCell ref="V64:W64"/>
    <mergeCell ref="V65:W65"/>
    <mergeCell ref="V66:W66"/>
    <mergeCell ref="M64:N64"/>
    <mergeCell ref="M65:N65"/>
    <mergeCell ref="M66:N66"/>
    <mergeCell ref="P64:Q64"/>
    <mergeCell ref="P65:Q65"/>
    <mergeCell ref="P66:Q66"/>
    <mergeCell ref="D5:Z5"/>
    <mergeCell ref="D64:E64"/>
    <mergeCell ref="D65:E65"/>
    <mergeCell ref="D66:E66"/>
    <mergeCell ref="G64:H64"/>
    <mergeCell ref="G65:H65"/>
    <mergeCell ref="G66:H66"/>
    <mergeCell ref="J64:K64"/>
    <mergeCell ref="J65:K65"/>
    <mergeCell ref="J66:K66"/>
    <mergeCell ref="V4:W4"/>
    <mergeCell ref="V3:W3"/>
    <mergeCell ref="Y4:Z4"/>
    <mergeCell ref="Y3:Z3"/>
    <mergeCell ref="P4:Q4"/>
    <mergeCell ref="P3:Q3"/>
    <mergeCell ref="S4:T4"/>
    <mergeCell ref="S3:T3"/>
    <mergeCell ref="J4:K4"/>
    <mergeCell ref="J3:K3"/>
    <mergeCell ref="M4:N4"/>
    <mergeCell ref="M3:N3"/>
    <mergeCell ref="D4:E4"/>
    <mergeCell ref="D3:E3"/>
    <mergeCell ref="G4:H4"/>
    <mergeCell ref="G3:H3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2007-01-29T19:03:19Z</dcterms:created>
  <dcterms:modified xsi:type="dcterms:W3CDTF">2009-06-24T23:19:20Z</dcterms:modified>
  <cp:category/>
  <cp:version/>
  <cp:contentType/>
  <cp:contentStatus/>
</cp:coreProperties>
</file>